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ocumentos\EIMUAL\Máster de Horticultura\Horarios\CURSO 2024-25\"/>
    </mc:Choice>
  </mc:AlternateContent>
  <bookViews>
    <workbookView xWindow="0" yWindow="0" windowWidth="28800" windowHeight="12300" activeTab="1"/>
  </bookViews>
  <sheets>
    <sheet name="Curso2024 25 Q1" sheetId="14" r:id="rId1"/>
    <sheet name="Curso2024 25 Q2" sheetId="2" r:id="rId2"/>
    <sheet name="Coordinadores-Visitas tecnicas" sheetId="15" r:id="rId3"/>
  </sheets>
  <calcPr calcId="162913"/>
</workbook>
</file>

<file path=xl/calcChain.xml><?xml version="1.0" encoding="utf-8"?>
<calcChain xmlns="http://schemas.openxmlformats.org/spreadsheetml/2006/main">
  <c r="V2" i="14" l="1"/>
  <c r="AC9" i="14" l="1"/>
  <c r="AJ9" i="14"/>
  <c r="V7" i="2" l="1"/>
  <c r="T7" i="2"/>
  <c r="AB76" i="2"/>
  <c r="AB61" i="2"/>
  <c r="AB46" i="2"/>
  <c r="W7" i="2"/>
  <c r="AB181" i="2"/>
  <c r="T9" i="14"/>
  <c r="U9" i="14"/>
  <c r="V9" i="14"/>
  <c r="W9" i="14"/>
  <c r="X9" i="14"/>
  <c r="Y9" i="14"/>
  <c r="Z9" i="14"/>
  <c r="AA9" i="14"/>
  <c r="AB9" i="14"/>
  <c r="AD9" i="14"/>
  <c r="AE9" i="14"/>
  <c r="AF9" i="14"/>
  <c r="AG9" i="14"/>
  <c r="AH9" i="14"/>
  <c r="AI9" i="14"/>
  <c r="AK9" i="14"/>
  <c r="S9" i="14" l="1"/>
  <c r="AM46" i="14"/>
  <c r="AM106" i="14"/>
  <c r="Z1" i="14"/>
  <c r="AC1" i="14"/>
  <c r="AA1" i="14"/>
  <c r="AI1" i="14"/>
  <c r="AB106" i="2" l="1"/>
  <c r="U7" i="2"/>
  <c r="X7" i="2"/>
  <c r="Y7" i="2"/>
  <c r="Z7" i="2"/>
  <c r="AA7" i="2"/>
  <c r="AC7" i="2"/>
  <c r="AC8" i="2" s="1"/>
  <c r="AD7" i="2"/>
  <c r="AD8" i="2" s="1"/>
  <c r="AE7" i="2"/>
  <c r="AE8" i="2" s="1"/>
  <c r="AF7" i="2"/>
  <c r="S8" i="14" l="1"/>
  <c r="I20" i="14" l="1"/>
  <c r="H20" i="14" s="1"/>
  <c r="H15" i="2"/>
  <c r="AK2" i="14" l="1"/>
  <c r="AK5" i="14"/>
  <c r="AK8" i="14" s="1"/>
  <c r="M2" i="2"/>
  <c r="N2" i="2" s="1"/>
  <c r="O2" i="2" s="1"/>
  <c r="P2" i="2" s="1"/>
  <c r="AM136" i="14"/>
  <c r="M17" i="14"/>
  <c r="N17" i="14" s="1"/>
  <c r="O17" i="14" s="1"/>
  <c r="P17" i="14" s="1"/>
  <c r="K32" i="14" l="1"/>
  <c r="K47" i="14" s="1"/>
  <c r="K62" i="14" s="1"/>
  <c r="K77" i="14" s="1"/>
  <c r="K92" i="14" s="1"/>
  <c r="K107" i="14" s="1"/>
  <c r="K122" i="14" s="1"/>
  <c r="K137" i="14" s="1"/>
  <c r="K152" i="14" s="1"/>
  <c r="K167" i="14" s="1"/>
  <c r="AB227" i="2"/>
  <c r="AB226" i="2"/>
  <c r="Q17" i="2"/>
  <c r="Q32" i="2" s="1"/>
  <c r="Q47" i="2" s="1"/>
  <c r="Q62" i="2" s="1"/>
  <c r="Q77" i="2" s="1"/>
  <c r="Q92" i="2" s="1"/>
  <c r="Q107" i="2" s="1"/>
  <c r="Q122" i="2" s="1"/>
  <c r="Q137" i="2" s="1"/>
  <c r="Q152" i="2" s="1"/>
  <c r="R17" i="2"/>
  <c r="R32" i="2" s="1"/>
  <c r="R47" i="2" s="1"/>
  <c r="R62" i="2" s="1"/>
  <c r="R77" i="2" s="1"/>
  <c r="R92" i="2" s="1"/>
  <c r="R107" i="2" s="1"/>
  <c r="R122" i="2" s="1"/>
  <c r="R137" i="2" s="1"/>
  <c r="R152" i="2" s="1"/>
  <c r="L17" i="2"/>
  <c r="L32" i="2" s="1"/>
  <c r="M32" i="2" s="1"/>
  <c r="N32" i="2" s="1"/>
  <c r="O32" i="2" s="1"/>
  <c r="P32" i="2" s="1"/>
  <c r="P47" i="2" s="1"/>
  <c r="P62" i="2" s="1"/>
  <c r="P77" i="2" s="1"/>
  <c r="P92" i="2" s="1"/>
  <c r="P107" i="2" s="1"/>
  <c r="P122" i="2" s="1"/>
  <c r="P137" i="2" s="1"/>
  <c r="P152" i="2" s="1"/>
  <c r="E26" i="14"/>
  <c r="E27" i="14" s="1"/>
  <c r="L32" i="14"/>
  <c r="K182" i="14" l="1"/>
  <c r="K197" i="14" s="1"/>
  <c r="K212" i="14" s="1"/>
  <c r="K227" i="14" s="1"/>
  <c r="K242" i="14" s="1"/>
  <c r="K257" i="14" s="1"/>
  <c r="K272" i="14" s="1"/>
  <c r="K287" i="14" s="1"/>
  <c r="K302" i="14" s="1"/>
  <c r="K317" i="14" s="1"/>
  <c r="N47" i="2"/>
  <c r="N62" i="2" s="1"/>
  <c r="N77" i="2" s="1"/>
  <c r="N92" i="2" s="1"/>
  <c r="N107" i="2" s="1"/>
  <c r="N122" i="2" s="1"/>
  <c r="N137" i="2" s="1"/>
  <c r="N152" i="2" s="1"/>
  <c r="O47" i="2"/>
  <c r="O62" i="2" s="1"/>
  <c r="O77" i="2" s="1"/>
  <c r="O92" i="2" s="1"/>
  <c r="O107" i="2" s="1"/>
  <c r="O122" i="2" s="1"/>
  <c r="O137" i="2" s="1"/>
  <c r="O152" i="2" s="1"/>
  <c r="M47" i="2"/>
  <c r="M62" i="2" s="1"/>
  <c r="M77" i="2" s="1"/>
  <c r="M92" i="2" s="1"/>
  <c r="M107" i="2" s="1"/>
  <c r="M122" i="2" s="1"/>
  <c r="M137" i="2" s="1"/>
  <c r="M152" i="2" s="1"/>
  <c r="L47" i="2"/>
  <c r="L62" i="2" s="1"/>
  <c r="L77" i="2" s="1"/>
  <c r="L92" i="2" s="1"/>
  <c r="L107" i="2" s="1"/>
  <c r="L122" i="2" s="1"/>
  <c r="L137" i="2" s="1"/>
  <c r="L152" i="2" s="1"/>
  <c r="L167" i="2" s="1"/>
  <c r="L182" i="2" s="1"/>
  <c r="L197" i="2" s="1"/>
  <c r="L212" i="2" s="1"/>
  <c r="L227" i="2" s="1"/>
  <c r="L242" i="2" s="1"/>
  <c r="L261" i="2" s="1"/>
  <c r="M17" i="2"/>
  <c r="N17" i="2" s="1"/>
  <c r="O17" i="2" s="1"/>
  <c r="P17" i="2" s="1"/>
  <c r="L47" i="14"/>
  <c r="M47" i="14" s="1"/>
  <c r="N47" i="14" s="1"/>
  <c r="O47" i="14" s="1"/>
  <c r="P47" i="14" s="1"/>
  <c r="Q47" i="14" s="1"/>
  <c r="R47" i="14" s="1"/>
  <c r="M32" i="14"/>
  <c r="N32" i="14" s="1"/>
  <c r="O32" i="14" s="1"/>
  <c r="P32" i="14" s="1"/>
  <c r="Q32" i="14" s="1"/>
  <c r="R32" i="14" s="1"/>
  <c r="L62" i="14" l="1"/>
  <c r="M62" i="14" s="1"/>
  <c r="N62" i="14" s="1"/>
  <c r="O62" i="14" s="1"/>
  <c r="P62" i="14" s="1"/>
  <c r="Q62" i="14" s="1"/>
  <c r="R62" i="14" s="1"/>
  <c r="L270" i="2"/>
  <c r="L279" i="2" s="1"/>
  <c r="M279" i="2" s="1"/>
  <c r="N279" i="2" s="1"/>
  <c r="O279" i="2" s="1"/>
  <c r="P279" i="2" s="1"/>
  <c r="M261" i="2"/>
  <c r="N261" i="2" s="1"/>
  <c r="O261" i="2" s="1"/>
  <c r="P261" i="2" s="1"/>
  <c r="Q261" i="2" s="1"/>
  <c r="R261" i="2" s="1"/>
  <c r="L77" i="14" l="1"/>
  <c r="M77" i="14" s="1"/>
  <c r="N77" i="14" s="1"/>
  <c r="O77" i="14" s="1"/>
  <c r="P77" i="14" s="1"/>
  <c r="Q77" i="14" s="1"/>
  <c r="R77" i="14" s="1"/>
  <c r="L92" i="14" l="1"/>
  <c r="M92" i="14" s="1"/>
  <c r="N92" i="14" s="1"/>
  <c r="O92" i="14" s="1"/>
  <c r="P92" i="14" s="1"/>
  <c r="Q92" i="14" s="1"/>
  <c r="R92" i="14" s="1"/>
  <c r="AB211" i="2"/>
  <c r="AB197" i="2"/>
  <c r="AB167" i="2"/>
  <c r="Z5" i="2"/>
  <c r="Y5" i="2"/>
  <c r="X5" i="2"/>
  <c r="W5" i="2"/>
  <c r="V5" i="2"/>
  <c r="U5" i="2"/>
  <c r="T5" i="2"/>
  <c r="AB242" i="2"/>
  <c r="AB212" i="2"/>
  <c r="AB151" i="2"/>
  <c r="AB136" i="2"/>
  <c r="AB121" i="2"/>
  <c r="AB31" i="2"/>
  <c r="AB16" i="2"/>
  <c r="AM301" i="14"/>
  <c r="AM286" i="14"/>
  <c r="AM271" i="14"/>
  <c r="AM256" i="14"/>
  <c r="AM121" i="14"/>
  <c r="AB7" i="2" l="1"/>
  <c r="AB8" i="2" s="1"/>
  <c r="L107" i="14"/>
  <c r="L122" i="14" s="1"/>
  <c r="M270" i="2"/>
  <c r="N270" i="2" s="1"/>
  <c r="O270" i="2" s="1"/>
  <c r="P270" i="2" s="1"/>
  <c r="Q270" i="2" s="1"/>
  <c r="R270" i="2" s="1"/>
  <c r="M107" i="14" l="1"/>
  <c r="N107" i="14" s="1"/>
  <c r="O107" i="14" s="1"/>
  <c r="P107" i="14" s="1"/>
  <c r="Q107" i="14" s="1"/>
  <c r="R107" i="14" s="1"/>
  <c r="M122" i="14"/>
  <c r="N122" i="14" s="1"/>
  <c r="O122" i="14" s="1"/>
  <c r="P122" i="14" s="1"/>
  <c r="Q122" i="14" s="1"/>
  <c r="R122" i="14" s="1"/>
  <c r="L137" i="14"/>
  <c r="M137" i="14" l="1"/>
  <c r="N137" i="14" s="1"/>
  <c r="O137" i="14" s="1"/>
  <c r="P137" i="14" s="1"/>
  <c r="Q137" i="14" s="1"/>
  <c r="R137" i="14" s="1"/>
  <c r="L152" i="14"/>
  <c r="L167" i="14" l="1"/>
  <c r="M152" i="14"/>
  <c r="N152" i="14" s="1"/>
  <c r="O152" i="14" s="1"/>
  <c r="P152" i="14" s="1"/>
  <c r="Q152" i="14" s="1"/>
  <c r="R152" i="14" s="1"/>
  <c r="AM16" i="14"/>
  <c r="AM305" i="14" s="1"/>
  <c r="M167" i="14" l="1"/>
  <c r="N167" i="14" s="1"/>
  <c r="O167" i="14" s="1"/>
  <c r="P167" i="14" s="1"/>
  <c r="Q167" i="14" s="1"/>
  <c r="R167" i="14" s="1"/>
  <c r="L182" i="14"/>
  <c r="M182" i="14" l="1"/>
  <c r="N182" i="14" s="1"/>
  <c r="O182" i="14" s="1"/>
  <c r="P182" i="14" s="1"/>
  <c r="Q182" i="14" s="1"/>
  <c r="R182" i="14" s="1"/>
  <c r="L197" i="14"/>
  <c r="I17" i="2"/>
  <c r="I14" i="2"/>
  <c r="H14" i="2" s="1"/>
  <c r="Z6" i="2" s="1"/>
  <c r="Z8" i="2" s="1"/>
  <c r="I13" i="2"/>
  <c r="H13" i="2" s="1"/>
  <c r="Y6" i="2" s="1"/>
  <c r="Y8" i="2" s="1"/>
  <c r="I12" i="2"/>
  <c r="H12" i="2" s="1"/>
  <c r="X6" i="2" s="1"/>
  <c r="X8" i="2" s="1"/>
  <c r="I11" i="2"/>
  <c r="H11" i="2" s="1"/>
  <c r="W6" i="2" s="1"/>
  <c r="W8" i="2" s="1"/>
  <c r="I10" i="2"/>
  <c r="H10" i="2" s="1"/>
  <c r="V6" i="2" s="1"/>
  <c r="V8" i="2" s="1"/>
  <c r="I9" i="2"/>
  <c r="H9" i="2" s="1"/>
  <c r="U6" i="2" s="1"/>
  <c r="U8" i="2" s="1"/>
  <c r="I8" i="2"/>
  <c r="H8" i="2" s="1"/>
  <c r="T6" i="2" s="1"/>
  <c r="T8" i="2" s="1"/>
  <c r="I19" i="14"/>
  <c r="H19" i="14" s="1"/>
  <c r="I18" i="14"/>
  <c r="H18" i="14" s="1"/>
  <c r="I17" i="14"/>
  <c r="H17" i="14" s="1"/>
  <c r="I16" i="14"/>
  <c r="H16" i="14" s="1"/>
  <c r="I15" i="14"/>
  <c r="H15" i="14" s="1"/>
  <c r="I14" i="14"/>
  <c r="H14" i="14" s="1"/>
  <c r="I13" i="14"/>
  <c r="H13" i="14" s="1"/>
  <c r="I12" i="14"/>
  <c r="H12" i="14" s="1"/>
  <c r="I11" i="14"/>
  <c r="H11" i="14" s="1"/>
  <c r="I10" i="14"/>
  <c r="H10" i="14" s="1"/>
  <c r="I9" i="14"/>
  <c r="H9" i="14" s="1"/>
  <c r="I3" i="14"/>
  <c r="I4" i="14"/>
  <c r="H4" i="14" s="1"/>
  <c r="I5" i="14"/>
  <c r="H5" i="14" s="1"/>
  <c r="V5" i="14" s="1"/>
  <c r="V8" i="14" s="1"/>
  <c r="I6" i="14"/>
  <c r="H6" i="14" s="1"/>
  <c r="I7" i="14"/>
  <c r="H7" i="14" s="1"/>
  <c r="I8" i="14"/>
  <c r="H8" i="14" s="1"/>
  <c r="I2" i="14"/>
  <c r="H2" i="14" s="1"/>
  <c r="S2" i="14" s="1"/>
  <c r="AE5" i="14" l="1"/>
  <c r="AE8" i="14" s="1"/>
  <c r="AE2" i="14"/>
  <c r="W5" i="14"/>
  <c r="W8" i="14" s="1"/>
  <c r="W2" i="14"/>
  <c r="AG5" i="14"/>
  <c r="AG8" i="14" s="1"/>
  <c r="AG2" i="14"/>
  <c r="X5" i="14"/>
  <c r="X8" i="14" s="1"/>
  <c r="X2" i="14"/>
  <c r="AJ5" i="14"/>
  <c r="AJ8" i="14" s="1"/>
  <c r="AJ2" i="14"/>
  <c r="AA5" i="14"/>
  <c r="AA8" i="14" s="1"/>
  <c r="AA2" i="14"/>
  <c r="Y5" i="14"/>
  <c r="Y8" i="14" s="1"/>
  <c r="Y2" i="14"/>
  <c r="AI2" i="14"/>
  <c r="AI5" i="14"/>
  <c r="AI8" i="14" s="1"/>
  <c r="U2" i="14"/>
  <c r="U5" i="14"/>
  <c r="U8" i="14" s="1"/>
  <c r="AB5" i="14"/>
  <c r="AB8" i="14" s="1"/>
  <c r="AB2" i="14"/>
  <c r="AC5" i="14"/>
  <c r="AC8" i="14" s="1"/>
  <c r="AC2" i="14"/>
  <c r="AF2" i="14"/>
  <c r="AF5" i="14"/>
  <c r="AF8" i="14" s="1"/>
  <c r="AH2" i="14"/>
  <c r="AH5" i="14"/>
  <c r="AH8" i="14" s="1"/>
  <c r="Z5" i="14"/>
  <c r="Z8" i="14" s="1"/>
  <c r="Z2" i="14"/>
  <c r="AD5" i="14"/>
  <c r="AD8" i="14" s="1"/>
  <c r="AD2" i="14"/>
  <c r="H17" i="2"/>
  <c r="AA5" i="2" s="1"/>
  <c r="AF5" i="2"/>
  <c r="M197" i="14"/>
  <c r="N197" i="14" s="1"/>
  <c r="O197" i="14" s="1"/>
  <c r="P197" i="14" s="1"/>
  <c r="Q197" i="14" s="1"/>
  <c r="R197" i="14" s="1"/>
  <c r="L212" i="14"/>
  <c r="H3" i="14"/>
  <c r="H19" i="2" l="1"/>
  <c r="T2" i="14"/>
  <c r="T5" i="14"/>
  <c r="T8" i="14" s="1"/>
  <c r="AF6" i="2"/>
  <c r="AF8" i="2" s="1"/>
  <c r="AA6" i="2"/>
  <c r="AA8" i="2" s="1"/>
  <c r="M212" i="14"/>
  <c r="N212" i="14" s="1"/>
  <c r="O212" i="14" s="1"/>
  <c r="P212" i="14" s="1"/>
  <c r="Q212" i="14" s="1"/>
  <c r="R212" i="14" s="1"/>
  <c r="L227" i="14"/>
  <c r="AI1" i="2"/>
  <c r="K17" i="2"/>
  <c r="K32" i="2" s="1"/>
  <c r="K47" i="2" s="1"/>
  <c r="K62" i="2" s="1"/>
  <c r="K77" i="2" s="1"/>
  <c r="K92" i="2" s="1"/>
  <c r="K107" i="2" s="1"/>
  <c r="K122" i="2" s="1"/>
  <c r="K137" i="2" s="1"/>
  <c r="K152" i="2" s="1"/>
  <c r="K167" i="2" s="1"/>
  <c r="K182" i="2" s="1"/>
  <c r="K197" i="2" s="1"/>
  <c r="K212" i="2" s="1"/>
  <c r="K227" i="2" s="1"/>
  <c r="K242" i="2" s="1"/>
  <c r="I26" i="14" l="1"/>
  <c r="I27" i="14"/>
  <c r="M227" i="14"/>
  <c r="N227" i="14" s="1"/>
  <c r="L242" i="14"/>
  <c r="L257" i="14" s="1"/>
  <c r="O227" i="14" l="1"/>
  <c r="P227" i="14" s="1"/>
  <c r="Q227" i="14" s="1"/>
  <c r="R227" i="14" s="1"/>
  <c r="M242" i="14"/>
  <c r="N242" i="14" s="1"/>
  <c r="O242" i="14" s="1"/>
  <c r="P242" i="14" s="1"/>
  <c r="Q242" i="14" s="1"/>
  <c r="R242" i="14" s="1"/>
  <c r="M257" i="14" l="1"/>
  <c r="N257" i="14" s="1"/>
  <c r="O257" i="14" s="1"/>
  <c r="P257" i="14" s="1"/>
  <c r="Q257" i="14" s="1"/>
  <c r="R257" i="14" s="1"/>
  <c r="L272" i="14"/>
  <c r="M272" i="14" l="1"/>
  <c r="N272" i="14" s="1"/>
  <c r="O272" i="14" s="1"/>
  <c r="P272" i="14" s="1"/>
  <c r="Q272" i="14" s="1"/>
  <c r="R272" i="14" s="1"/>
  <c r="L287" i="14"/>
  <c r="M287" i="14" l="1"/>
  <c r="N287" i="14" s="1"/>
  <c r="O287" i="14" s="1"/>
  <c r="P287" i="14" s="1"/>
  <c r="Q287" i="14" s="1"/>
  <c r="R287" i="14" s="1"/>
  <c r="L302" i="14"/>
  <c r="M167" i="2"/>
  <c r="N167" i="2" s="1"/>
  <c r="O167" i="2" s="1"/>
  <c r="P167" i="2" s="1"/>
  <c r="Q167" i="2" s="1"/>
  <c r="M302" i="14" l="1"/>
  <c r="N302" i="14" s="1"/>
  <c r="O302" i="14" s="1"/>
  <c r="P302" i="14" s="1"/>
  <c r="L317" i="14"/>
  <c r="M317" i="14" s="1"/>
  <c r="N317" i="14" s="1"/>
  <c r="O317" i="14" s="1"/>
  <c r="P317" i="14" s="1"/>
  <c r="R167" i="2"/>
  <c r="M182" i="2"/>
  <c r="N182" i="2" s="1"/>
  <c r="O182" i="2" s="1"/>
  <c r="P182" i="2" s="1"/>
  <c r="Q182" i="2" s="1"/>
  <c r="M197" i="2" s="1"/>
  <c r="N197" i="2" s="1"/>
  <c r="O197" i="2" s="1"/>
  <c r="P197" i="2" s="1"/>
  <c r="Q197" i="2" s="1"/>
  <c r="R197" i="2" l="1"/>
  <c r="M212" i="2"/>
  <c r="N212" i="2" s="1"/>
  <c r="O212" i="2" s="1"/>
  <c r="P212" i="2" s="1"/>
  <c r="Q212" i="2" s="1"/>
  <c r="R182" i="2"/>
  <c r="R212" i="2" l="1"/>
  <c r="M227" i="2"/>
  <c r="N227" i="2" s="1"/>
  <c r="O227" i="2" s="1"/>
  <c r="P227" i="2" s="1"/>
  <c r="Q227" i="2" s="1"/>
  <c r="R227" i="2" l="1"/>
  <c r="M242" i="2"/>
  <c r="N242" i="2" s="1"/>
  <c r="O242" i="2" s="1"/>
  <c r="P242" i="2" s="1"/>
  <c r="Q242" i="2" s="1"/>
  <c r="R242" i="2" s="1"/>
</calcChain>
</file>

<file path=xl/sharedStrings.xml><?xml version="1.0" encoding="utf-8"?>
<sst xmlns="http://schemas.openxmlformats.org/spreadsheetml/2006/main" count="931" uniqueCount="117">
  <si>
    <t>DISEÑO DE INVERNADEROS</t>
  </si>
  <si>
    <t>BASES FISIOLÓGICAS DE LA FLORACIÓN Y FRUCTIFICACIÓN</t>
  </si>
  <si>
    <t>CULTIVOS PROTEGIDOS Y MANEJO</t>
  </si>
  <si>
    <t>USO DEL AGUA Y MANEJO DEL RIEGO</t>
  </si>
  <si>
    <t>AUTOMATIZACIÓN EN CULTIVOS PROTEGIDOS</t>
  </si>
  <si>
    <t>NUTRICIÓN VEGETAL Y FERTILIZACIÓN</t>
  </si>
  <si>
    <t>GESTIÓN DEL MICROCLIMA. RESPUESTA DE LOS CULTIVOS</t>
  </si>
  <si>
    <t>BIOTECNOLOGÍA Y MEJORA GENÉTICA DE LA POSTCOSECHA</t>
  </si>
  <si>
    <t>ESTADÍSTICA APLICADA A LA HORTICULTURA</t>
  </si>
  <si>
    <t>DISEÑO DE SISTEMAS DE RIEGO LOCALIZADO</t>
  </si>
  <si>
    <t>CONSTRUCCIÓN DE INVERNADEROS</t>
  </si>
  <si>
    <t>MAQUINARIA EN HORTICULTURA</t>
  </si>
  <si>
    <t>COMUNICACIÓN CIENTÍFICA Y TÉCNICA</t>
  </si>
  <si>
    <t>SUELO Y SUSTRATOS DE CULTIVO</t>
  </si>
  <si>
    <t>FISIOLOGÍA Y PATOLOGÍA POSCOSECHA</t>
  </si>
  <si>
    <t>CONTROL CLIMÁTICO EN INVERNADEROS</t>
  </si>
  <si>
    <t>BASES AGRONÓMICAS DE LOS CULTIVOS PROTEGIDOS</t>
  </si>
  <si>
    <t>DIAGNÓSTICO Y CONTROL BIOLÓGICO DE PLAGAS EN CULTIVOS PROTEGIDOS</t>
  </si>
  <si>
    <t>CULTIVOS ORNAMENTALES Y FLORICULTURA</t>
  </si>
  <si>
    <t>CULTIVO PROTEGIDO DE ESPECIES FRUTALES</t>
  </si>
  <si>
    <t>DIAGNÓSTICO NUTRICIONAL Y SALINIDAD</t>
  </si>
  <si>
    <t>PROPAGACIÓN Y SEMILLEROS HORTÍCOLAS</t>
  </si>
  <si>
    <t>DIAGNÓSTICO Y CONTROL BIOLÓGICO DE ENFERMEDADES EN CULTIVOS PROTEGIDOS</t>
  </si>
  <si>
    <t>SISTEMAS DE CULTIVO SIN SUELO</t>
  </si>
  <si>
    <t>INNOVACIÓN PARA EMPRENDEDORES EN HORTICULTURA</t>
  </si>
  <si>
    <t>Lunes</t>
  </si>
  <si>
    <t>Martes</t>
  </si>
  <si>
    <t>Mierc</t>
  </si>
  <si>
    <t xml:space="preserve">Jueves </t>
  </si>
  <si>
    <t>Viernes</t>
  </si>
  <si>
    <t>Sabado</t>
  </si>
  <si>
    <t>Domingo</t>
  </si>
  <si>
    <t>CALIDAD DE LA PRODUCCIÓN Y CERTIFICACIÓN</t>
  </si>
  <si>
    <t>PROTECCIÓN DE CULTIVOS</t>
  </si>
  <si>
    <t>TECNOLOGÍA Y GESTIÓN APLICADA A LA HORTICULTURA (prácticas en empresa+prácticas de campo+ sesiones con expertos)</t>
  </si>
  <si>
    <t>OPTATIVAS EN ESPAÑOL</t>
  </si>
  <si>
    <t>TFM</t>
  </si>
  <si>
    <t>TAA</t>
  </si>
  <si>
    <t>Virtual</t>
  </si>
  <si>
    <t>Presencial</t>
  </si>
  <si>
    <t>8.00-9.00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</si>
  <si>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</si>
  <si>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</si>
  <si>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</si>
  <si>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</si>
  <si>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</si>
  <si>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</si>
  <si>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</si>
  <si>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</si>
  <si>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</si>
  <si>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</si>
  <si>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19.00-20.00</t>
  </si>
  <si>
    <t>20.00-21.00</t>
  </si>
  <si>
    <t>Presentación Sala Teleconferencia CITIC Teledocencia</t>
  </si>
  <si>
    <t>Master-Guías/TFM</t>
  </si>
  <si>
    <t>Totales</t>
  </si>
  <si>
    <t>MODELO INTENSIVO DE PRODUCCIÓN HORTÍCOLA DE ALMERIA</t>
  </si>
  <si>
    <t>COORDINADOR</t>
  </si>
  <si>
    <t xml:space="preserve">Valera Martínez, Diego Luis. </t>
  </si>
  <si>
    <t>Sánchez-Hermosilla López, Julián</t>
  </si>
  <si>
    <t>Dianez, Fermnando</t>
  </si>
  <si>
    <t>Cañete Vidaurreta, María Luisa.</t>
  </si>
  <si>
    <t>Valenzuela Manjón-Cabeza, Juan Luis</t>
  </si>
  <si>
    <t>Jamilena, Manuel</t>
  </si>
  <si>
    <t>Jiménez, S.</t>
  </si>
  <si>
    <t>Cuevas González, Julián</t>
  </si>
  <si>
    <t>Santos, Milagrosa</t>
  </si>
  <si>
    <t>Thompson , Rodney</t>
  </si>
  <si>
    <t>Segovia López, Cristina.</t>
  </si>
  <si>
    <t>%Virtual solicitado</t>
  </si>
  <si>
    <t>Cuevas, Julian</t>
  </si>
  <si>
    <t xml:space="preserve">Jorge Antonio Sánchez Molina </t>
  </si>
  <si>
    <t>Martínez López, Ignacio Jesus</t>
  </si>
  <si>
    <t>Camacho Ferre, Francisco</t>
  </si>
  <si>
    <t>Bonachela, Santiago</t>
  </si>
  <si>
    <t>Gallardo Pino, Marisa</t>
  </si>
  <si>
    <t>Urrestarazu Gavilán, Miguel</t>
  </si>
  <si>
    <t>Guzman Palomino, Jose Miguel</t>
  </si>
  <si>
    <t>Salas Sanjuán, Maria del  Carmen</t>
  </si>
  <si>
    <t>Sánchez Prados, Agustín</t>
  </si>
  <si>
    <t>Urrestrazu Gavilán, M.</t>
  </si>
  <si>
    <t>Cabello, Tomás</t>
  </si>
  <si>
    <t>Reca, Juan</t>
  </si>
  <si>
    <t>Pérez Alonso, José</t>
  </si>
  <si>
    <t>Aguilar Torres, Fernando</t>
  </si>
  <si>
    <t>COORDINADOR ASIGNATURA</t>
  </si>
  <si>
    <t>Hernández Rodríguez, Joaquín</t>
  </si>
  <si>
    <t>Peña Fernández, Ana Araceli</t>
  </si>
  <si>
    <t>Valera Martínez, Diego Luis</t>
  </si>
  <si>
    <t>Cañete Vidaurreta, María Luisa</t>
  </si>
  <si>
    <t>Segovia López, Cristina</t>
  </si>
  <si>
    <t>Dianez, Fernando</t>
  </si>
  <si>
    <t>Luneas</t>
  </si>
  <si>
    <t>EVA/Teledocencia/Práct Curric.</t>
  </si>
  <si>
    <t>Presencial (hs)</t>
  </si>
  <si>
    <t>Hora</t>
  </si>
  <si>
    <t>Contacto Visita</t>
  </si>
  <si>
    <t>Necesita autobus</t>
  </si>
  <si>
    <t>Fecha visita</t>
  </si>
  <si>
    <t>9 10</t>
  </si>
  <si>
    <t xml:space="preserve"> no bus</t>
  </si>
  <si>
    <t>MEJORA GENÉTICA DE PLANTAS HORTÍCOLAS</t>
  </si>
  <si>
    <t>Calendario Académico de Máster del curso 2024-25</t>
  </si>
  <si>
    <t>Primer cuatrimestre</t>
  </si>
  <si>
    <t>Clases: Desde el 7 de octubre de 2024 hasta el 25 de enero de 2025.</t>
  </si>
  <si>
    <t>Exámenes ordinarios: Del 27 de enero al 1 de febrero de 2025.</t>
  </si>
  <si>
    <t>Exámenes extraordinarios: Del 10 al 15 de febrero de 2025.</t>
  </si>
  <si>
    <t>Segundo Cuatrimestre</t>
  </si>
  <si>
    <t>Clases: Desde el 17 de febrero al 31 de mayo de 2025.</t>
  </si>
  <si>
    <t>Exámenes ordinarios: Del 2 al 7 de junio de 2025.</t>
  </si>
  <si>
    <t>Exámenes extraordinarios: Del 16 al 21 de junio de 2025.</t>
  </si>
  <si>
    <t>Hora recogida en UAL</t>
  </si>
  <si>
    <t>Hora llegada</t>
  </si>
  <si>
    <t>6 7</t>
  </si>
  <si>
    <t>Aguilar Torres, Manuel</t>
  </si>
  <si>
    <t>Barranco, Pablo</t>
  </si>
  <si>
    <t>José Eduardo Belda Suárez, DNI: 22479167W; como en años anteriores. El horario de 09:00 a 15:00 horas el día fijado.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</si>
</sst>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12"/>
      <name val="Calibri"/>
      <family val="2"/>
      <scheme val="minor"/>
    </font>
    <font>
      <b/>
      <sz val="11"/>
      <name val="Verdana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11"/>
      <color rgb="FFFFC00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name val="Calibri"/>
      <family val="2"/>
      <scheme val="minor"/>
    </font>
    <font>
      <sz val="9"/>
      <color rgb="FF323232"/>
      <name val="Arial"/>
      <family val="2"/>
    </font>
    <font>
      <sz val="13.2"/>
      <color rgb="FF323232"/>
      <name val="Arial"/>
      <family val="2"/>
    </font>
    <font>
      <sz val="12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4D41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theme="0"/>
        </stop>
        <stop position="0.5">
          <color theme="0" tint="-0.34900967436750391"/>
        </stop>
        <stop position="1">
          <color theme="0"/>
        </stop>
      </gradientFill>
    </fill>
    <fill>
      <patternFill patternType="solid">
        <fgColor theme="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470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9" borderId="0" xfId="0" applyFill="1"/>
    <xf numFmtId="0" fontId="1" fillId="0" borderId="0" xfId="0" applyFont="1" applyFill="1" applyBorder="1"/>
    <xf numFmtId="0" fontId="1" fillId="2" borderId="1" xfId="0" applyFont="1" applyFill="1" applyBorder="1"/>
    <xf numFmtId="164" fontId="0" fillId="0" borderId="0" xfId="0" applyNumberFormat="1"/>
    <xf numFmtId="164" fontId="0" fillId="0" borderId="0" xfId="0" applyNumberForma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9" fillId="0" borderId="0" xfId="0" applyFont="1" applyFill="1" applyBorder="1"/>
    <xf numFmtId="0" fontId="0" fillId="19" borderId="0" xfId="0" applyFill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4" fillId="21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5" fillId="21" borderId="1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1" xfId="0" applyFont="1" applyFill="1" applyBorder="1" applyAlignment="1">
      <alignment horizontal="center"/>
    </xf>
    <xf numFmtId="2" fontId="0" fillId="0" borderId="0" xfId="0" applyNumberFormat="1"/>
    <xf numFmtId="164" fontId="1" fillId="0" borderId="0" xfId="0" applyNumberFormat="1" applyFont="1" applyFill="1" applyBorder="1"/>
    <xf numFmtId="2" fontId="0" fillId="0" borderId="0" xfId="0" applyNumberFormat="1" applyFill="1" applyBorder="1"/>
    <xf numFmtId="0" fontId="13" fillId="0" borderId="0" xfId="0" applyFont="1" applyFill="1" applyBorder="1"/>
    <xf numFmtId="0" fontId="21" fillId="0" borderId="1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/>
    </xf>
    <xf numFmtId="0" fontId="22" fillId="0" borderId="0" xfId="0" applyFont="1" applyFill="1" applyBorder="1"/>
    <xf numFmtId="0" fontId="1" fillId="9" borderId="0" xfId="0" applyFont="1" applyFill="1"/>
    <xf numFmtId="0" fontId="1" fillId="0" borderId="0" xfId="0" applyFont="1" applyFill="1"/>
    <xf numFmtId="0" fontId="0" fillId="16" borderId="1" xfId="0" applyFont="1" applyFill="1" applyBorder="1"/>
    <xf numFmtId="164" fontId="1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9" borderId="0" xfId="0" applyFont="1" applyFill="1"/>
    <xf numFmtId="0" fontId="1" fillId="9" borderId="0" xfId="0" applyFont="1" applyFill="1" applyBorder="1"/>
    <xf numFmtId="0" fontId="2" fillId="0" borderId="1" xfId="0" applyFont="1" applyFill="1" applyBorder="1"/>
    <xf numFmtId="0" fontId="2" fillId="9" borderId="0" xfId="0" applyFont="1" applyFill="1" applyBorder="1"/>
    <xf numFmtId="164" fontId="0" fillId="0" borderId="1" xfId="0" applyNumberFormat="1" applyFill="1" applyBorder="1"/>
    <xf numFmtId="0" fontId="2" fillId="12" borderId="2" xfId="0" applyFont="1" applyFill="1" applyBorder="1"/>
    <xf numFmtId="164" fontId="0" fillId="9" borderId="1" xfId="0" applyNumberFormat="1" applyFill="1" applyBorder="1"/>
    <xf numFmtId="164" fontId="0" fillId="6" borderId="1" xfId="0" applyNumberFormat="1" applyFill="1" applyBorder="1"/>
    <xf numFmtId="0" fontId="0" fillId="0" borderId="2" xfId="0" applyBorder="1"/>
    <xf numFmtId="164" fontId="0" fillId="0" borderId="1" xfId="0" applyNumberFormat="1" applyBorder="1"/>
    <xf numFmtId="0" fontId="0" fillId="15" borderId="1" xfId="0" applyFont="1" applyFill="1" applyBorder="1"/>
    <xf numFmtId="0" fontId="0" fillId="7" borderId="1" xfId="0" applyFont="1" applyFill="1" applyBorder="1"/>
    <xf numFmtId="1" fontId="11" fillId="20" borderId="1" xfId="0" applyNumberFormat="1" applyFont="1" applyFill="1" applyBorder="1" applyAlignment="1">
      <alignment horizontal="center"/>
    </xf>
    <xf numFmtId="0" fontId="1" fillId="20" borderId="1" xfId="0" applyFont="1" applyFill="1" applyBorder="1"/>
    <xf numFmtId="0" fontId="0" fillId="19" borderId="0" xfId="0" applyFill="1" applyBorder="1"/>
    <xf numFmtId="0" fontId="1" fillId="21" borderId="1" xfId="0" applyFont="1" applyFill="1" applyBorder="1" applyAlignment="1">
      <alignment horizontal="center"/>
    </xf>
    <xf numFmtId="0" fontId="10" fillId="21" borderId="1" xfId="0" applyFont="1" applyFill="1" applyBorder="1" applyAlignment="1">
      <alignment horizontal="center"/>
    </xf>
    <xf numFmtId="0" fontId="10" fillId="0" borderId="1" xfId="0" applyFont="1" applyFill="1" applyBorder="1"/>
    <xf numFmtId="0" fontId="25" fillId="26" borderId="1" xfId="0" applyFont="1" applyFill="1" applyBorder="1" applyAlignment="1">
      <alignment horizontal="center"/>
    </xf>
    <xf numFmtId="16" fontId="25" fillId="26" borderId="1" xfId="0" applyNumberFormat="1" applyFont="1" applyFill="1" applyBorder="1" applyAlignment="1">
      <alignment horizontal="center"/>
    </xf>
    <xf numFmtId="0" fontId="18" fillId="26" borderId="1" xfId="0" applyFont="1" applyFill="1" applyBorder="1" applyAlignment="1">
      <alignment horizontal="center"/>
    </xf>
    <xf numFmtId="0" fontId="18" fillId="21" borderId="1" xfId="0" applyFont="1" applyFill="1" applyBorder="1" applyAlignment="1">
      <alignment horizontal="center"/>
    </xf>
    <xf numFmtId="16" fontId="25" fillId="21" borderId="1" xfId="0" applyNumberFormat="1" applyFont="1" applyFill="1" applyBorder="1" applyAlignment="1">
      <alignment horizontal="center"/>
    </xf>
    <xf numFmtId="0" fontId="25" fillId="28" borderId="1" xfId="0" applyFont="1" applyFill="1" applyBorder="1" applyAlignment="1">
      <alignment horizontal="center"/>
    </xf>
    <xf numFmtId="0" fontId="18" fillId="28" borderId="1" xfId="0" applyFont="1" applyFill="1" applyBorder="1" applyAlignment="1">
      <alignment horizontal="center"/>
    </xf>
    <xf numFmtId="0" fontId="0" fillId="19" borderId="2" xfId="0" applyFill="1" applyBorder="1"/>
    <xf numFmtId="0" fontId="4" fillId="26" borderId="1" xfId="0" applyFont="1" applyFill="1" applyBorder="1" applyAlignment="1">
      <alignment horizontal="center"/>
    </xf>
    <xf numFmtId="0" fontId="25" fillId="21" borderId="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/>
    </xf>
    <xf numFmtId="0" fontId="20" fillId="25" borderId="1" xfId="0" applyFont="1" applyFill="1" applyBorder="1" applyAlignment="1">
      <alignment horizontal="center"/>
    </xf>
    <xf numFmtId="16" fontId="17" fillId="26" borderId="1" xfId="0" applyNumberFormat="1" applyFont="1" applyFill="1" applyBorder="1" applyAlignment="1">
      <alignment horizontal="center"/>
    </xf>
    <xf numFmtId="0" fontId="17" fillId="26" borderId="1" xfId="0" applyFont="1" applyFill="1" applyBorder="1" applyAlignment="1">
      <alignment horizontal="center"/>
    </xf>
    <xf numFmtId="16" fontId="17" fillId="21" borderId="1" xfId="0" applyNumberFormat="1" applyFont="1" applyFill="1" applyBorder="1" applyAlignment="1">
      <alignment horizontal="center"/>
    </xf>
    <xf numFmtId="0" fontId="17" fillId="21" borderId="1" xfId="0" applyFont="1" applyFill="1" applyBorder="1" applyAlignment="1">
      <alignment horizontal="center"/>
    </xf>
    <xf numFmtId="0" fontId="26" fillId="21" borderId="1" xfId="0" applyFont="1" applyFill="1" applyBorder="1" applyAlignment="1">
      <alignment horizontal="center"/>
    </xf>
    <xf numFmtId="0" fontId="2" fillId="0" borderId="0" xfId="0" applyFont="1"/>
    <xf numFmtId="0" fontId="2" fillId="8" borderId="1" xfId="0" applyFont="1" applyFill="1" applyBorder="1" applyAlignment="1">
      <alignment horizontal="center"/>
    </xf>
    <xf numFmtId="0" fontId="1" fillId="19" borderId="2" xfId="0" applyFont="1" applyFill="1" applyBorder="1"/>
    <xf numFmtId="0" fontId="2" fillId="9" borderId="1" xfId="0" applyFont="1" applyFill="1" applyBorder="1" applyAlignment="1">
      <alignment horizontal="center"/>
    </xf>
    <xf numFmtId="16" fontId="18" fillId="21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23" borderId="1" xfId="0" applyFont="1" applyFill="1" applyBorder="1" applyAlignment="1">
      <alignment horizontal="center"/>
    </xf>
    <xf numFmtId="0" fontId="10" fillId="19" borderId="2" xfId="0" applyFont="1" applyFill="1" applyBorder="1"/>
    <xf numFmtId="0" fontId="2" fillId="5" borderId="2" xfId="0" applyFont="1" applyFill="1" applyBorder="1"/>
    <xf numFmtId="164" fontId="10" fillId="0" borderId="0" xfId="0" applyNumberFormat="1" applyFont="1"/>
    <xf numFmtId="0" fontId="2" fillId="7" borderId="1" xfId="0" applyFont="1" applyFill="1" applyBorder="1"/>
    <xf numFmtId="164" fontId="2" fillId="9" borderId="1" xfId="0" applyNumberFormat="1" applyFont="1" applyFill="1" applyBorder="1"/>
    <xf numFmtId="164" fontId="2" fillId="0" borderId="1" xfId="0" applyNumberFormat="1" applyFont="1" applyBorder="1"/>
    <xf numFmtId="164" fontId="2" fillId="6" borderId="1" xfId="0" applyNumberFormat="1" applyFont="1" applyFill="1" applyBorder="1"/>
    <xf numFmtId="0" fontId="2" fillId="9" borderId="2" xfId="0" applyFont="1" applyFill="1" applyBorder="1"/>
    <xf numFmtId="0" fontId="2" fillId="19" borderId="2" xfId="0" applyFont="1" applyFill="1" applyBorder="1"/>
    <xf numFmtId="16" fontId="26" fillId="21" borderId="1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/>
    <xf numFmtId="164" fontId="2" fillId="0" borderId="0" xfId="0" applyNumberFormat="1" applyFont="1" applyFill="1" applyBorder="1"/>
    <xf numFmtId="0" fontId="10" fillId="0" borderId="1" xfId="0" applyFont="1" applyBorder="1" applyAlignment="1"/>
    <xf numFmtId="20" fontId="25" fillId="21" borderId="1" xfId="0" applyNumberFormat="1" applyFont="1" applyFill="1" applyBorder="1" applyAlignment="1">
      <alignment horizontal="center"/>
    </xf>
    <xf numFmtId="0" fontId="28" fillId="0" borderId="0" xfId="0" applyFont="1"/>
    <xf numFmtId="0" fontId="2" fillId="16" borderId="1" xfId="0" applyFont="1" applyFill="1" applyBorder="1"/>
    <xf numFmtId="0" fontId="1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7" fillId="27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" fontId="17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0" fillId="27" borderId="1" xfId="0" applyFont="1" applyFill="1" applyBorder="1" applyAlignment="1">
      <alignment horizontal="center"/>
    </xf>
    <xf numFmtId="0" fontId="10" fillId="27" borderId="1" xfId="0" applyFont="1" applyFill="1" applyBorder="1"/>
    <xf numFmtId="0" fontId="2" fillId="9" borderId="0" xfId="0" applyFont="1" applyFill="1"/>
    <xf numFmtId="0" fontId="2" fillId="0" borderId="0" xfId="0" applyFont="1" applyFill="1"/>
    <xf numFmtId="0" fontId="2" fillId="17" borderId="2" xfId="0" applyFont="1" applyFill="1" applyBorder="1"/>
    <xf numFmtId="2" fontId="2" fillId="3" borderId="0" xfId="0" applyNumberFormat="1" applyFont="1" applyFill="1"/>
    <xf numFmtId="0" fontId="2" fillId="8" borderId="0" xfId="0" applyFont="1" applyFill="1"/>
    <xf numFmtId="0" fontId="10" fillId="0" borderId="1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29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16" borderId="1" xfId="0" applyFont="1" applyFill="1" applyBorder="1" applyAlignment="1">
      <alignment horizontal="center"/>
    </xf>
    <xf numFmtId="0" fontId="15" fillId="25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/>
    </xf>
    <xf numFmtId="0" fontId="10" fillId="16" borderId="1" xfId="0" applyFont="1" applyFill="1" applyBorder="1"/>
    <xf numFmtId="0" fontId="10" fillId="28" borderId="1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2" xfId="0" applyFont="1" applyFill="1" applyBorder="1"/>
    <xf numFmtId="0" fontId="2" fillId="16" borderId="2" xfId="0" applyFont="1" applyFill="1" applyBorder="1"/>
    <xf numFmtId="2" fontId="0" fillId="0" borderId="0" xfId="0" applyNumberFormat="1" applyFont="1" applyFill="1" applyBorder="1"/>
    <xf numFmtId="0" fontId="0" fillId="9" borderId="0" xfId="0" applyFont="1" applyFill="1" applyBorder="1"/>
    <xf numFmtId="16" fontId="9" fillId="0" borderId="0" xfId="0" applyNumberFormat="1" applyFont="1" applyFill="1" applyBorder="1" applyAlignment="1">
      <alignment horizontal="center"/>
    </xf>
    <xf numFmtId="0" fontId="10" fillId="15" borderId="1" xfId="0" applyFont="1" applyFill="1" applyBorder="1"/>
    <xf numFmtId="0" fontId="6" fillId="15" borderId="1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2" fillId="30" borderId="2" xfId="0" applyFont="1" applyFill="1" applyBorder="1"/>
    <xf numFmtId="0" fontId="2" fillId="10" borderId="2" xfId="0" applyFont="1" applyFill="1" applyBorder="1"/>
    <xf numFmtId="0" fontId="2" fillId="24" borderId="1" xfId="0" applyFont="1" applyFill="1" applyBorder="1" applyAlignment="1">
      <alignment horizontal="center"/>
    </xf>
    <xf numFmtId="0" fontId="2" fillId="24" borderId="2" xfId="0" applyFont="1" applyFill="1" applyBorder="1"/>
    <xf numFmtId="0" fontId="2" fillId="32" borderId="1" xfId="0" applyFont="1" applyFill="1" applyBorder="1" applyAlignment="1">
      <alignment horizontal="center"/>
    </xf>
    <xf numFmtId="0" fontId="2" fillId="32" borderId="2" xfId="0" applyFont="1" applyFill="1" applyBorder="1"/>
    <xf numFmtId="0" fontId="10" fillId="3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33" borderId="1" xfId="0" applyFont="1" applyFill="1" applyBorder="1" applyAlignment="1">
      <alignment horizontal="center"/>
    </xf>
    <xf numFmtId="0" fontId="2" fillId="33" borderId="2" xfId="0" applyFont="1" applyFill="1" applyBorder="1"/>
    <xf numFmtId="0" fontId="4" fillId="33" borderId="1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2" fillId="34" borderId="1" xfId="0" applyFont="1" applyFill="1" applyBorder="1" applyAlignment="1">
      <alignment horizontal="center"/>
    </xf>
    <xf numFmtId="0" fontId="10" fillId="34" borderId="1" xfId="0" applyFont="1" applyFill="1" applyBorder="1"/>
    <xf numFmtId="0" fontId="1" fillId="34" borderId="1" xfId="0" applyFont="1" applyFill="1" applyBorder="1" applyAlignment="1">
      <alignment horizontal="center"/>
    </xf>
    <xf numFmtId="0" fontId="10" fillId="34" borderId="1" xfId="0" applyFont="1" applyFill="1" applyBorder="1" applyAlignment="1">
      <alignment horizontal="center"/>
    </xf>
    <xf numFmtId="0" fontId="10" fillId="24" borderId="1" xfId="0" applyFont="1" applyFill="1" applyBorder="1" applyAlignment="1">
      <alignment horizontal="center"/>
    </xf>
    <xf numFmtId="0" fontId="2" fillId="23" borderId="2" xfId="0" applyFont="1" applyFill="1" applyBorder="1"/>
    <xf numFmtId="0" fontId="2" fillId="11" borderId="2" xfId="0" applyFont="1" applyFill="1" applyBorder="1"/>
    <xf numFmtId="0" fontId="2" fillId="22" borderId="2" xfId="0" applyFont="1" applyFill="1" applyBorder="1"/>
    <xf numFmtId="0" fontId="2" fillId="35" borderId="5" xfId="0" applyFont="1" applyFill="1" applyBorder="1" applyAlignment="1">
      <alignment horizontal="center"/>
    </xf>
    <xf numFmtId="0" fontId="2" fillId="35" borderId="7" xfId="0" applyFont="1" applyFill="1" applyBorder="1"/>
    <xf numFmtId="0" fontId="10" fillId="3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left"/>
    </xf>
    <xf numFmtId="0" fontId="2" fillId="8" borderId="2" xfId="0" applyFont="1" applyFill="1" applyBorder="1"/>
    <xf numFmtId="0" fontId="2" fillId="11" borderId="2" xfId="0" applyFont="1" applyFill="1" applyBorder="1" applyAlignment="1">
      <alignment horizontal="left"/>
    </xf>
    <xf numFmtId="0" fontId="2" fillId="34" borderId="2" xfId="0" applyFont="1" applyFill="1" applyBorder="1"/>
    <xf numFmtId="0" fontId="2" fillId="30" borderId="0" xfId="0" applyFont="1" applyFill="1" applyBorder="1"/>
    <xf numFmtId="0" fontId="2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30" borderId="1" xfId="0" applyFont="1" applyFill="1" applyBorder="1" applyAlignment="1">
      <alignment horizontal="center"/>
    </xf>
    <xf numFmtId="16" fontId="10" fillId="26" borderId="1" xfId="0" applyNumberFormat="1" applyFont="1" applyFill="1" applyBorder="1" applyAlignment="1">
      <alignment horizontal="center"/>
    </xf>
    <xf numFmtId="16" fontId="10" fillId="0" borderId="1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6" fontId="10" fillId="0" borderId="3" xfId="0" applyNumberFormat="1" applyFont="1" applyFill="1" applyBorder="1" applyAlignment="1">
      <alignment horizontal="center"/>
    </xf>
    <xf numFmtId="0" fontId="10" fillId="21" borderId="1" xfId="0" applyFont="1" applyFill="1" applyBorder="1"/>
    <xf numFmtId="16" fontId="10" fillId="28" borderId="1" xfId="0" applyNumberFormat="1" applyFont="1" applyFill="1" applyBorder="1" applyAlignment="1">
      <alignment horizontal="center"/>
    </xf>
    <xf numFmtId="0" fontId="10" fillId="18" borderId="1" xfId="0" applyFont="1" applyFill="1" applyBorder="1"/>
    <xf numFmtId="0" fontId="10" fillId="7" borderId="1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/>
    <xf numFmtId="0" fontId="0" fillId="34" borderId="1" xfId="0" applyFont="1" applyFill="1" applyBorder="1"/>
    <xf numFmtId="0" fontId="0" fillId="35" borderId="1" xfId="0" applyFont="1" applyFill="1" applyBorder="1"/>
    <xf numFmtId="0" fontId="10" fillId="35" borderId="1" xfId="0" applyFont="1" applyFill="1" applyBorder="1"/>
    <xf numFmtId="0" fontId="2" fillId="31" borderId="1" xfId="0" applyFont="1" applyFill="1" applyBorder="1"/>
    <xf numFmtId="0" fontId="10" fillId="31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31" borderId="1" xfId="0" applyFont="1" applyFill="1" applyBorder="1" applyAlignment="1">
      <alignment horizontal="center"/>
    </xf>
    <xf numFmtId="0" fontId="0" fillId="35" borderId="1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34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7" borderId="0" xfId="0" applyFont="1" applyFill="1" applyBorder="1"/>
    <xf numFmtId="0" fontId="2" fillId="30" borderId="5" xfId="0" applyFont="1" applyFill="1" applyBorder="1" applyAlignment="1">
      <alignment horizontal="center"/>
    </xf>
    <xf numFmtId="0" fontId="2" fillId="30" borderId="7" xfId="0" applyFont="1" applyFill="1" applyBorder="1"/>
    <xf numFmtId="0" fontId="10" fillId="21" borderId="1" xfId="0" applyFont="1" applyFill="1" applyBorder="1" applyAlignment="1">
      <alignment wrapText="1"/>
    </xf>
    <xf numFmtId="1" fontId="23" fillId="21" borderId="1" xfId="0" applyNumberFormat="1" applyFont="1" applyFill="1" applyBorder="1" applyAlignment="1">
      <alignment horizontal="center"/>
    </xf>
    <xf numFmtId="164" fontId="2" fillId="16" borderId="1" xfId="0" applyNumberFormat="1" applyFont="1" applyFill="1" applyBorder="1" applyAlignment="1">
      <alignment horizontal="left"/>
    </xf>
    <xf numFmtId="164" fontId="2" fillId="16" borderId="1" xfId="0" applyNumberFormat="1" applyFont="1" applyFill="1" applyBorder="1"/>
    <xf numFmtId="0" fontId="10" fillId="16" borderId="2" xfId="0" applyFont="1" applyFill="1" applyBorder="1"/>
    <xf numFmtId="0" fontId="2" fillId="16" borderId="1" xfId="0" applyFont="1" applyFill="1" applyBorder="1" applyAlignment="1">
      <alignment horizontal="left"/>
    </xf>
    <xf numFmtId="0" fontId="2" fillId="14" borderId="2" xfId="0" applyFont="1" applyFill="1" applyBorder="1"/>
    <xf numFmtId="0" fontId="10" fillId="14" borderId="2" xfId="0" applyFont="1" applyFill="1" applyBorder="1"/>
    <xf numFmtId="1" fontId="2" fillId="16" borderId="1" xfId="0" applyNumberFormat="1" applyFont="1" applyFill="1" applyBorder="1" applyAlignment="1">
      <alignment horizontal="right"/>
    </xf>
    <xf numFmtId="164" fontId="0" fillId="16" borderId="1" xfId="0" applyNumberFormat="1" applyFill="1" applyBorder="1"/>
    <xf numFmtId="0" fontId="1" fillId="16" borderId="2" xfId="0" applyFont="1" applyFill="1" applyBorder="1"/>
    <xf numFmtId="0" fontId="10" fillId="27" borderId="0" xfId="0" applyFont="1" applyFill="1" applyBorder="1" applyAlignment="1">
      <alignment horizontal="center"/>
    </xf>
    <xf numFmtId="0" fontId="4" fillId="36" borderId="1" xfId="0" applyFont="1" applyFill="1" applyBorder="1" applyAlignment="1">
      <alignment horizontal="center"/>
    </xf>
    <xf numFmtId="0" fontId="1" fillId="37" borderId="0" xfId="0" applyFont="1" applyFill="1"/>
    <xf numFmtId="0" fontId="0" fillId="37" borderId="0" xfId="0" applyFont="1" applyFill="1" applyBorder="1"/>
    <xf numFmtId="0" fontId="10" fillId="27" borderId="6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" fillId="0" borderId="0" xfId="0" applyFont="1" applyBorder="1"/>
    <xf numFmtId="0" fontId="12" fillId="0" borderId="0" xfId="0" applyFont="1"/>
    <xf numFmtId="0" fontId="28" fillId="0" borderId="0" xfId="0" applyFont="1" applyFill="1" applyBorder="1"/>
    <xf numFmtId="16" fontId="17" fillId="27" borderId="1" xfId="0" applyNumberFormat="1" applyFont="1" applyFill="1" applyBorder="1" applyAlignment="1">
      <alignment horizontal="center"/>
    </xf>
    <xf numFmtId="16" fontId="17" fillId="38" borderId="1" xfId="0" applyNumberFormat="1" applyFont="1" applyFill="1" applyBorder="1" applyAlignment="1">
      <alignment horizontal="center"/>
    </xf>
    <xf numFmtId="0" fontId="17" fillId="38" borderId="1" xfId="0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left"/>
    </xf>
    <xf numFmtId="0" fontId="16" fillId="21" borderId="4" xfId="0" applyFont="1" applyFill="1" applyBorder="1" applyAlignment="1">
      <alignment horizontal="center"/>
    </xf>
    <xf numFmtId="0" fontId="16" fillId="21" borderId="2" xfId="0" applyFont="1" applyFill="1" applyBorder="1" applyAlignment="1">
      <alignment horizontal="center"/>
    </xf>
    <xf numFmtId="0" fontId="15" fillId="34" borderId="1" xfId="0" applyFont="1" applyFill="1" applyBorder="1" applyAlignment="1">
      <alignment horizontal="center"/>
    </xf>
    <xf numFmtId="0" fontId="6" fillId="34" borderId="1" xfId="0" applyFont="1" applyFill="1" applyBorder="1" applyAlignment="1">
      <alignment horizontal="center"/>
    </xf>
    <xf numFmtId="16" fontId="10" fillId="38" borderId="1" xfId="0" applyNumberFormat="1" applyFont="1" applyFill="1" applyBorder="1" applyAlignment="1">
      <alignment horizontal="center"/>
    </xf>
    <xf numFmtId="0" fontId="10" fillId="38" borderId="4" xfId="0" applyFont="1" applyFill="1" applyBorder="1" applyAlignment="1">
      <alignment horizontal="center"/>
    </xf>
    <xf numFmtId="0" fontId="10" fillId="38" borderId="2" xfId="0" applyFont="1" applyFill="1" applyBorder="1" applyAlignment="1">
      <alignment horizontal="center"/>
    </xf>
    <xf numFmtId="16" fontId="10" fillId="21" borderId="1" xfId="0" applyNumberFormat="1" applyFont="1" applyFill="1" applyBorder="1" applyAlignment="1">
      <alignment horizontal="center"/>
    </xf>
    <xf numFmtId="0" fontId="10" fillId="21" borderId="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16" fontId="10" fillId="27" borderId="1" xfId="0" applyNumberFormat="1" applyFont="1" applyFill="1" applyBorder="1" applyAlignment="1">
      <alignment horizontal="center"/>
    </xf>
    <xf numFmtId="0" fontId="10" fillId="27" borderId="4" xfId="0" applyFont="1" applyFill="1" applyBorder="1" applyAlignment="1">
      <alignment horizontal="center"/>
    </xf>
    <xf numFmtId="164" fontId="1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0" fillId="34" borderId="1" xfId="0" applyFont="1" applyFill="1" applyBorder="1" applyAlignment="1">
      <alignment horizontal="right"/>
    </xf>
    <xf numFmtId="1" fontId="2" fillId="14" borderId="1" xfId="0" applyNumberFormat="1" applyFont="1" applyFill="1" applyBorder="1"/>
    <xf numFmtId="1" fontId="2" fillId="13" borderId="1" xfId="0" applyNumberFormat="1" applyFont="1" applyFill="1" applyBorder="1" applyAlignment="1">
      <alignment horizontal="right"/>
    </xf>
    <xf numFmtId="1" fontId="2" fillId="21" borderId="1" xfId="0" applyNumberFormat="1" applyFont="1" applyFill="1" applyBorder="1" applyAlignment="1">
      <alignment horizontal="right"/>
    </xf>
    <xf numFmtId="1" fontId="2" fillId="31" borderId="1" xfId="0" applyNumberFormat="1" applyFont="1" applyFill="1" applyBorder="1" applyAlignment="1">
      <alignment horizontal="right"/>
    </xf>
    <xf numFmtId="1" fontId="2" fillId="34" borderId="1" xfId="0" applyNumberFormat="1" applyFont="1" applyFill="1" applyBorder="1" applyAlignment="1">
      <alignment horizontal="right"/>
    </xf>
    <xf numFmtId="1" fontId="10" fillId="14" borderId="0" xfId="0" applyNumberFormat="1" applyFont="1" applyFill="1" applyBorder="1" applyAlignment="1">
      <alignment horizontal="right"/>
    </xf>
    <xf numFmtId="1" fontId="2" fillId="14" borderId="0" xfId="0" applyNumberFormat="1" applyFont="1" applyFill="1" applyBorder="1"/>
    <xf numFmtId="1" fontId="2" fillId="14" borderId="0" xfId="0" applyNumberFormat="1" applyFont="1" applyFill="1"/>
    <xf numFmtId="1" fontId="10" fillId="14" borderId="0" xfId="0" applyNumberFormat="1" applyFont="1" applyFill="1" applyBorder="1"/>
    <xf numFmtId="1" fontId="10" fillId="14" borderId="0" xfId="0" applyNumberFormat="1" applyFont="1" applyFill="1" applyBorder="1" applyAlignment="1">
      <alignment horizontal="left"/>
    </xf>
    <xf numFmtId="1" fontId="10" fillId="14" borderId="0" xfId="0" applyNumberFormat="1" applyFont="1" applyFill="1" applyBorder="1" applyAlignment="1">
      <alignment horizontal="center"/>
    </xf>
    <xf numFmtId="1" fontId="24" fillId="14" borderId="0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1" fontId="8" fillId="3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" fontId="8" fillId="16" borderId="1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left" wrapText="1"/>
    </xf>
    <xf numFmtId="0" fontId="3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2" fillId="0" borderId="0" xfId="1"/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15" fillId="16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35" borderId="5" xfId="0" applyFont="1" applyFill="1" applyBorder="1" applyAlignment="1">
      <alignment horizontal="center"/>
    </xf>
    <xf numFmtId="0" fontId="10" fillId="33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0" fillId="23" borderId="1" xfId="0" applyFont="1" applyFill="1" applyBorder="1" applyAlignment="1">
      <alignment horizontal="center"/>
    </xf>
    <xf numFmtId="0" fontId="1" fillId="37" borderId="0" xfId="0" applyFont="1" applyFill="1" applyBorder="1"/>
    <xf numFmtId="0" fontId="10" fillId="9" borderId="0" xfId="0" applyFont="1" applyFill="1" applyBorder="1"/>
    <xf numFmtId="2" fontId="2" fillId="0" borderId="0" xfId="0" applyNumberFormat="1" applyFont="1" applyFill="1"/>
    <xf numFmtId="0" fontId="1" fillId="30" borderId="0" xfId="0" applyFont="1" applyFill="1" applyBorder="1"/>
    <xf numFmtId="0" fontId="1" fillId="0" borderId="1" xfId="0" applyFont="1" applyFill="1" applyBorder="1" applyAlignment="1">
      <alignment horizontal="left"/>
    </xf>
    <xf numFmtId="15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" fontId="10" fillId="0" borderId="0" xfId="0" applyNumberFormat="1" applyFont="1" applyFill="1" applyBorder="1"/>
    <xf numFmtId="0" fontId="15" fillId="4" borderId="1" xfId="0" applyFont="1" applyFill="1" applyBorder="1" applyAlignment="1">
      <alignment horizontal="center"/>
    </xf>
    <xf numFmtId="16" fontId="25" fillId="4" borderId="1" xfId="0" applyNumberFormat="1" applyFont="1" applyFill="1" applyBorder="1" applyAlignment="1">
      <alignment horizontal="center"/>
    </xf>
    <xf numFmtId="0" fontId="10" fillId="16" borderId="1" xfId="0" applyFont="1" applyFill="1" applyBorder="1" applyAlignment="1">
      <alignment horizontal="right"/>
    </xf>
    <xf numFmtId="0" fontId="10" fillId="6" borderId="1" xfId="0" applyFont="1" applyFill="1" applyBorder="1"/>
    <xf numFmtId="0" fontId="10" fillId="39" borderId="1" xfId="0" applyFont="1" applyFill="1" applyBorder="1" applyAlignment="1">
      <alignment horizontal="right"/>
    </xf>
    <xf numFmtId="0" fontId="30" fillId="39" borderId="1" xfId="0" applyFont="1" applyFill="1" applyBorder="1"/>
    <xf numFmtId="0" fontId="3" fillId="39" borderId="1" xfId="0" applyFont="1" applyFill="1" applyBorder="1"/>
    <xf numFmtId="0" fontId="10" fillId="39" borderId="1" xfId="0" applyFont="1" applyFill="1" applyBorder="1" applyAlignment="1">
      <alignment horizontal="center"/>
    </xf>
    <xf numFmtId="2" fontId="12" fillId="0" borderId="0" xfId="0" applyNumberFormat="1" applyFont="1" applyFill="1" applyBorder="1"/>
    <xf numFmtId="164" fontId="28" fillId="0" borderId="0" xfId="0" applyNumberFormat="1" applyFont="1" applyFill="1"/>
    <xf numFmtId="0" fontId="28" fillId="0" borderId="0" xfId="0" applyFont="1" applyFill="1"/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" fontId="28" fillId="0" borderId="0" xfId="0" applyNumberFormat="1" applyFont="1" applyFill="1"/>
    <xf numFmtId="0" fontId="2" fillId="12" borderId="1" xfId="0" applyFont="1" applyFill="1" applyBorder="1"/>
    <xf numFmtId="0" fontId="2" fillId="31" borderId="2" xfId="0" applyFont="1" applyFill="1" applyBorder="1"/>
    <xf numFmtId="0" fontId="0" fillId="35" borderId="2" xfId="0" applyFont="1" applyFill="1" applyBorder="1"/>
    <xf numFmtId="0" fontId="0" fillId="15" borderId="2" xfId="0" applyFont="1" applyFill="1" applyBorder="1"/>
    <xf numFmtId="0" fontId="0" fillId="16" borderId="2" xfId="0" applyFont="1" applyFill="1" applyBorder="1"/>
    <xf numFmtId="0" fontId="0" fillId="34" borderId="2" xfId="0" applyFont="1" applyFill="1" applyBorder="1"/>
    <xf numFmtId="0" fontId="0" fillId="7" borderId="2" xfId="0" applyFont="1" applyFill="1" applyBorder="1"/>
    <xf numFmtId="0" fontId="2" fillId="4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8" borderId="1" xfId="0" applyFont="1" applyFill="1" applyBorder="1"/>
    <xf numFmtId="0" fontId="2" fillId="9" borderId="1" xfId="0" applyFont="1" applyFill="1" applyBorder="1"/>
    <xf numFmtId="0" fontId="2" fillId="32" borderId="1" xfId="0" applyFont="1" applyFill="1" applyBorder="1"/>
    <xf numFmtId="0" fontId="2" fillId="15" borderId="1" xfId="0" applyFont="1" applyFill="1" applyBorder="1"/>
    <xf numFmtId="0" fontId="2" fillId="11" borderId="1" xfId="0" applyFont="1" applyFill="1" applyBorder="1" applyAlignment="1">
      <alignment horizontal="left"/>
    </xf>
    <xf numFmtId="0" fontId="2" fillId="11" borderId="1" xfId="0" applyFont="1" applyFill="1" applyBorder="1"/>
    <xf numFmtId="0" fontId="2" fillId="10" borderId="1" xfId="0" applyFont="1" applyFill="1" applyBorder="1"/>
    <xf numFmtId="0" fontId="2" fillId="33" borderId="1" xfId="0" applyFont="1" applyFill="1" applyBorder="1"/>
    <xf numFmtId="0" fontId="2" fillId="24" borderId="1" xfId="0" applyFont="1" applyFill="1" applyBorder="1"/>
    <xf numFmtId="0" fontId="2" fillId="5" borderId="1" xfId="0" applyFont="1" applyFill="1" applyBorder="1"/>
    <xf numFmtId="0" fontId="2" fillId="34" borderId="1" xfId="0" applyFont="1" applyFill="1" applyBorder="1"/>
    <xf numFmtId="0" fontId="2" fillId="22" borderId="1" xfId="0" applyFont="1" applyFill="1" applyBorder="1"/>
    <xf numFmtId="0" fontId="2" fillId="35" borderId="5" xfId="0" applyFont="1" applyFill="1" applyBorder="1"/>
    <xf numFmtId="0" fontId="2" fillId="23" borderId="1" xfId="0" applyFont="1" applyFill="1" applyBorder="1"/>
    <xf numFmtId="0" fontId="2" fillId="30" borderId="14" xfId="0" applyFont="1" applyFill="1" applyBorder="1"/>
    <xf numFmtId="0" fontId="1" fillId="0" borderId="0" xfId="0" applyFont="1" applyFill="1" applyBorder="1" applyAlignment="1">
      <alignment horizontal="left"/>
    </xf>
    <xf numFmtId="164" fontId="10" fillId="0" borderId="0" xfId="0" applyNumberFormat="1" applyFont="1" applyFill="1"/>
    <xf numFmtId="0" fontId="33" fillId="0" borderId="0" xfId="0" applyFont="1" applyFill="1" applyBorder="1" applyAlignment="1">
      <alignment wrapText="1"/>
    </xf>
    <xf numFmtId="0" fontId="1" fillId="3" borderId="0" xfId="0" applyFont="1" applyFill="1"/>
    <xf numFmtId="0" fontId="0" fillId="9" borderId="0" xfId="0" applyFont="1" applyFill="1"/>
    <xf numFmtId="0" fontId="0" fillId="0" borderId="0" xfId="0" applyFont="1"/>
    <xf numFmtId="0" fontId="0" fillId="0" borderId="0" xfId="0" applyFont="1" applyFill="1"/>
    <xf numFmtId="0" fontId="1" fillId="31" borderId="1" xfId="0" applyFont="1" applyFill="1" applyBorder="1"/>
    <xf numFmtId="0" fontId="1" fillId="35" borderId="1" xfId="0" applyFont="1" applyFill="1" applyBorder="1"/>
    <xf numFmtId="0" fontId="1" fillId="15" borderId="1" xfId="0" applyFont="1" applyFill="1" applyBorder="1"/>
    <xf numFmtId="0" fontId="1" fillId="16" borderId="1" xfId="0" applyFont="1" applyFill="1" applyBorder="1"/>
    <xf numFmtId="0" fontId="1" fillId="34" borderId="1" xfId="0" applyFont="1" applyFill="1" applyBorder="1"/>
    <xf numFmtId="0" fontId="1" fillId="7" borderId="1" xfId="0" applyFont="1" applyFill="1" applyBorder="1"/>
    <xf numFmtId="2" fontId="0" fillId="0" borderId="0" xfId="0" applyNumberFormat="1" applyFont="1" applyFill="1"/>
    <xf numFmtId="0" fontId="34" fillId="0" borderId="0" xfId="0" applyFont="1" applyFill="1" applyBorder="1"/>
    <xf numFmtId="2" fontId="0" fillId="3" borderId="0" xfId="0" applyNumberFormat="1" applyFont="1" applyFill="1"/>
    <xf numFmtId="0" fontId="0" fillId="0" borderId="0" xfId="0" applyFont="1" applyBorder="1"/>
    <xf numFmtId="0" fontId="35" fillId="0" borderId="1" xfId="0" applyFont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164" fontId="10" fillId="0" borderId="13" xfId="0" applyNumberFormat="1" applyFont="1" applyFill="1" applyBorder="1"/>
    <xf numFmtId="164" fontId="2" fillId="0" borderId="3" xfId="0" applyNumberFormat="1" applyFont="1" applyFill="1" applyBorder="1"/>
    <xf numFmtId="164" fontId="9" fillId="0" borderId="0" xfId="0" applyNumberFormat="1" applyFont="1" applyFill="1"/>
    <xf numFmtId="164" fontId="10" fillId="0" borderId="12" xfId="0" applyNumberFormat="1" applyFont="1" applyFill="1" applyBorder="1"/>
    <xf numFmtId="16" fontId="1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1" xfId="0" applyFont="1" applyFill="1" applyBorder="1"/>
    <xf numFmtId="0" fontId="10" fillId="30" borderId="5" xfId="0" applyFont="1" applyFill="1" applyBorder="1" applyAlignment="1">
      <alignment horizontal="center"/>
    </xf>
    <xf numFmtId="0" fontId="1" fillId="17" borderId="2" xfId="0" applyFont="1" applyFill="1" applyBorder="1"/>
    <xf numFmtId="0" fontId="0" fillId="21" borderId="0" xfId="0" applyFill="1" applyBorder="1"/>
    <xf numFmtId="0" fontId="10" fillId="21" borderId="0" xfId="0" applyFont="1" applyFill="1"/>
    <xf numFmtId="0" fontId="1" fillId="21" borderId="0" xfId="0" applyFont="1" applyFill="1"/>
    <xf numFmtId="1" fontId="1" fillId="21" borderId="0" xfId="0" applyNumberFormat="1" applyFont="1" applyFill="1" applyBorder="1"/>
    <xf numFmtId="164" fontId="1" fillId="21" borderId="0" xfId="0" applyNumberFormat="1" applyFont="1" applyFill="1" applyBorder="1"/>
    <xf numFmtId="0" fontId="32" fillId="0" borderId="0" xfId="1" applyAlignment="1">
      <alignment vertical="center" wrapText="1"/>
    </xf>
    <xf numFmtId="0" fontId="40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25" fillId="27" borderId="1" xfId="0" applyFont="1" applyFill="1" applyBorder="1" applyAlignment="1">
      <alignment horizontal="center"/>
    </xf>
    <xf numFmtId="0" fontId="25" fillId="38" borderId="1" xfId="0" applyFont="1" applyFill="1" applyBorder="1" applyAlignment="1">
      <alignment horizontal="center"/>
    </xf>
    <xf numFmtId="0" fontId="18" fillId="38" borderId="1" xfId="0" applyFont="1" applyFill="1" applyBorder="1" applyAlignment="1">
      <alignment horizontal="center"/>
    </xf>
    <xf numFmtId="0" fontId="10" fillId="3" borderId="2" xfId="0" applyFont="1" applyFill="1" applyBorder="1"/>
    <xf numFmtId="164" fontId="10" fillId="3" borderId="0" xfId="0" applyNumberFormat="1" applyFont="1" applyFill="1"/>
    <xf numFmtId="1" fontId="2" fillId="3" borderId="1" xfId="0" applyNumberFormat="1" applyFont="1" applyFill="1" applyBorder="1" applyAlignment="1">
      <alignment horizontal="right"/>
    </xf>
    <xf numFmtId="164" fontId="1" fillId="3" borderId="0" xfId="0" applyNumberFormat="1" applyFont="1" applyFill="1"/>
    <xf numFmtId="0" fontId="15" fillId="40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/>
    </xf>
    <xf numFmtId="0" fontId="10" fillId="14" borderId="1" xfId="0" applyFont="1" applyFill="1" applyBorder="1"/>
    <xf numFmtId="0" fontId="15" fillId="27" borderId="1" xfId="0" applyFont="1" applyFill="1" applyBorder="1" applyAlignment="1">
      <alignment horizontal="center"/>
    </xf>
    <xf numFmtId="0" fontId="4" fillId="27" borderId="1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4" fillId="27" borderId="1" xfId="0" applyFont="1" applyFill="1" applyBorder="1" applyAlignment="1">
      <alignment horizontal="center"/>
    </xf>
    <xf numFmtId="0" fontId="5" fillId="27" borderId="1" xfId="0" applyFont="1" applyFill="1" applyBorder="1" applyAlignment="1">
      <alignment horizontal="center"/>
    </xf>
    <xf numFmtId="1" fontId="10" fillId="14" borderId="1" xfId="0" applyNumberFormat="1" applyFont="1" applyFill="1" applyBorder="1"/>
    <xf numFmtId="0" fontId="6" fillId="16" borderId="1" xfId="0" applyFont="1" applyFill="1" applyBorder="1" applyAlignment="1">
      <alignment horizontal="center"/>
    </xf>
    <xf numFmtId="0" fontId="10" fillId="19" borderId="1" xfId="0" applyFont="1" applyFill="1" applyBorder="1"/>
    <xf numFmtId="0" fontId="15" fillId="0" borderId="0" xfId="0" applyFont="1" applyBorder="1" applyAlignment="1">
      <alignment horizontal="center"/>
    </xf>
    <xf numFmtId="0" fontId="10" fillId="41" borderId="1" xfId="0" applyFont="1" applyFill="1" applyBorder="1"/>
    <xf numFmtId="0" fontId="15" fillId="21" borderId="0" xfId="0" applyFont="1" applyFill="1" applyBorder="1" applyAlignment="1">
      <alignment horizontal="center"/>
    </xf>
    <xf numFmtId="0" fontId="1" fillId="21" borderId="0" xfId="0" applyFont="1" applyFill="1" applyBorder="1"/>
    <xf numFmtId="0" fontId="6" fillId="21" borderId="0" xfId="0" applyFont="1" applyFill="1" applyBorder="1" applyAlignment="1">
      <alignment horizontal="center"/>
    </xf>
    <xf numFmtId="0" fontId="10" fillId="21" borderId="0" xfId="0" applyFont="1" applyFill="1" applyBorder="1"/>
    <xf numFmtId="0" fontId="10" fillId="21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0" fillId="0" borderId="0" xfId="0" applyNumberFormat="1" applyFont="1" applyFill="1"/>
    <xf numFmtId="164" fontId="34" fillId="0" borderId="0" xfId="0" applyNumberFormat="1" applyFont="1" applyFill="1" applyBorder="1"/>
    <xf numFmtId="0" fontId="10" fillId="0" borderId="2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34" borderId="0" xfId="0" applyFont="1" applyFill="1" applyBorder="1"/>
    <xf numFmtId="16" fontId="10" fillId="0" borderId="15" xfId="0" applyNumberFormat="1" applyFont="1" applyFill="1" applyBorder="1" applyAlignment="1">
      <alignment horizontal="center"/>
    </xf>
    <xf numFmtId="16" fontId="10" fillId="26" borderId="15" xfId="0" applyNumberFormat="1" applyFont="1" applyFill="1" applyBorder="1" applyAlignment="1">
      <alignment horizontal="center"/>
    </xf>
    <xf numFmtId="0" fontId="25" fillId="26" borderId="15" xfId="0" applyFont="1" applyFill="1" applyBorder="1" applyAlignment="1">
      <alignment horizontal="center"/>
    </xf>
    <xf numFmtId="0" fontId="0" fillId="0" borderId="1" xfId="0" applyFill="1" applyBorder="1"/>
    <xf numFmtId="0" fontId="10" fillId="3" borderId="1" xfId="0" applyFont="1" applyFill="1" applyBorder="1" applyAlignment="1">
      <alignment horizontal="right"/>
    </xf>
    <xf numFmtId="0" fontId="38" fillId="0" borderId="1" xfId="0" applyFont="1" applyFill="1" applyBorder="1"/>
    <xf numFmtId="0" fontId="10" fillId="0" borderId="15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left" vertical="center" wrapText="1"/>
    </xf>
    <xf numFmtId="16" fontId="1" fillId="0" borderId="1" xfId="0" applyNumberFormat="1" applyFont="1" applyFill="1" applyBorder="1" applyAlignment="1">
      <alignment horizontal="left"/>
    </xf>
    <xf numFmtId="1" fontId="1" fillId="3" borderId="0" xfId="0" applyNumberFormat="1" applyFont="1" applyFill="1"/>
    <xf numFmtId="1" fontId="0" fillId="3" borderId="0" xfId="0" applyNumberFormat="1" applyFill="1"/>
    <xf numFmtId="1" fontId="0" fillId="33" borderId="0" xfId="0" applyNumberFormat="1" applyFill="1"/>
    <xf numFmtId="1" fontId="0" fillId="0" borderId="0" xfId="0" applyNumberFormat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2" fontId="9" fillId="0" borderId="1" xfId="0" applyNumberFormat="1" applyFont="1" applyFill="1" applyBorder="1"/>
    <xf numFmtId="2" fontId="3" fillId="0" borderId="0" xfId="0" applyNumberFormat="1" applyFont="1" applyFill="1" applyBorder="1"/>
    <xf numFmtId="164" fontId="9" fillId="0" borderId="0" xfId="0" applyNumberFormat="1" applyFont="1" applyFill="1" applyBorder="1"/>
    <xf numFmtId="2" fontId="9" fillId="0" borderId="0" xfId="0" applyNumberFormat="1" applyFont="1" applyFill="1" applyBorder="1"/>
    <xf numFmtId="164" fontId="10" fillId="34" borderId="0" xfId="0" applyNumberFormat="1" applyFont="1" applyFill="1" applyBorder="1"/>
    <xf numFmtId="16" fontId="17" fillId="21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/>
    <xf numFmtId="164" fontId="9" fillId="0" borderId="0" xfId="0" applyNumberFormat="1" applyFont="1" applyFill="1" applyBorder="1" applyAlignment="1">
      <alignment horizontal="left"/>
    </xf>
    <xf numFmtId="0" fontId="3" fillId="21" borderId="0" xfId="0" applyFont="1" applyFill="1" applyBorder="1"/>
    <xf numFmtId="2" fontId="9" fillId="0" borderId="0" xfId="0" applyNumberFormat="1" applyFont="1" applyFill="1"/>
    <xf numFmtId="0" fontId="3" fillId="0" borderId="0" xfId="0" applyFont="1" applyFill="1"/>
    <xf numFmtId="0" fontId="4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6633"/>
      <color rgb="FFFFCCFF"/>
      <color rgb="FFFF9900"/>
      <color rgb="FFFF66FF"/>
      <color rgb="FFF3F6BA"/>
      <color rgb="FFE5E9C7"/>
      <color rgb="FFFFCC66"/>
      <color rgb="FF99CC00"/>
      <color rgb="FFFFFF66"/>
      <color rgb="FFD4D4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365760</xdr:colOff>
      <xdr:row>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6139160" y="1432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23</xdr:col>
      <xdr:colOff>365760</xdr:colOff>
      <xdr:row>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2809220" y="1432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.es/download_file/view/123083/7668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Y1294"/>
  <sheetViews>
    <sheetView topLeftCell="A332" zoomScale="90" zoomScaleNormal="90" workbookViewId="0">
      <selection activeCell="O300" sqref="O300"/>
    </sheetView>
  </sheetViews>
  <sheetFormatPr baseColWidth="10" defaultColWidth="11.42578125" defaultRowHeight="18" x14ac:dyDescent="0.25"/>
  <cols>
    <col min="1" max="1" width="5.140625" customWidth="1"/>
    <col min="2" max="2" width="15.42578125" style="85" customWidth="1"/>
    <col min="3" max="3" width="48.5703125" style="85" customWidth="1"/>
    <col min="4" max="4" width="29.140625" style="85" customWidth="1"/>
    <col min="5" max="5" width="7.140625" style="208" customWidth="1"/>
    <col min="6" max="6" width="3.7109375" style="207" customWidth="1"/>
    <col min="7" max="7" width="6.7109375" style="85" customWidth="1"/>
    <col min="8" max="8" width="9.85546875" style="290" customWidth="1"/>
    <col min="9" max="9" width="6.42578125" style="207" customWidth="1"/>
    <col min="10" max="10" width="5.5703125" style="85" customWidth="1"/>
    <col min="11" max="11" width="15.28515625" style="71" customWidth="1"/>
    <col min="12" max="12" width="16.42578125" style="26" customWidth="1"/>
    <col min="13" max="13" width="14.85546875" style="26" customWidth="1"/>
    <col min="14" max="14" width="17.85546875" style="26" customWidth="1"/>
    <col min="15" max="15" width="13.5703125" style="26" customWidth="1"/>
    <col min="16" max="16" width="15" style="26" customWidth="1"/>
    <col min="17" max="17" width="11.85546875" style="148" hidden="1" customWidth="1"/>
    <col min="18" max="18" width="10.5703125" style="148" hidden="1" customWidth="1"/>
    <col min="19" max="19" width="8.140625" style="44" customWidth="1"/>
    <col min="20" max="20" width="6.85546875" style="42" customWidth="1"/>
    <col min="21" max="21" width="9.85546875" style="42" customWidth="1"/>
    <col min="22" max="22" width="9.140625" style="42" customWidth="1"/>
    <col min="23" max="23" width="7.140625" style="42" customWidth="1"/>
    <col min="24" max="24" width="7.42578125" style="224" customWidth="1"/>
    <col min="25" max="25" width="7.42578125" style="42" customWidth="1"/>
    <col min="26" max="26" width="6.85546875" style="42" customWidth="1"/>
    <col min="27" max="27" width="7.7109375" style="42" customWidth="1"/>
    <col min="28" max="28" width="6.5703125" style="42" customWidth="1"/>
    <col min="29" max="29" width="7.140625" style="42" customWidth="1"/>
    <col min="30" max="30" width="6.7109375" style="42" customWidth="1"/>
    <col min="31" max="31" width="5.7109375" style="42" customWidth="1"/>
    <col min="32" max="32" width="6.85546875" style="42" customWidth="1"/>
    <col min="33" max="35" width="7.42578125" style="42" customWidth="1"/>
    <col min="36" max="36" width="6.42578125" style="5" customWidth="1"/>
    <col min="37" max="37" width="9.140625" style="10" customWidth="1"/>
    <col min="38" max="38" width="7.7109375" style="16" customWidth="1"/>
    <col min="39" max="39" width="7.42578125" style="16" hidden="1" customWidth="1"/>
    <col min="40" max="41" width="11.85546875" style="16" hidden="1" customWidth="1"/>
    <col min="42" max="42" width="13.42578125" style="6" hidden="1" customWidth="1"/>
    <col min="43" max="43" width="11.5703125" style="6" hidden="1" customWidth="1"/>
    <col min="44" max="45" width="7.42578125" style="6" customWidth="1"/>
    <col min="46" max="47" width="7.42578125" customWidth="1"/>
  </cols>
  <sheetData>
    <row r="1" spans="1:51" ht="20.25" x14ac:dyDescent="0.3">
      <c r="D1" s="85" t="s">
        <v>57</v>
      </c>
      <c r="E1" s="190" t="s">
        <v>55</v>
      </c>
      <c r="F1" s="191"/>
      <c r="G1" s="52" t="s">
        <v>37</v>
      </c>
      <c r="H1" s="283" t="s">
        <v>39</v>
      </c>
      <c r="I1" s="192" t="s">
        <v>38</v>
      </c>
      <c r="J1" s="104" t="s">
        <v>69</v>
      </c>
      <c r="K1" s="77"/>
      <c r="L1" s="139"/>
      <c r="M1" s="139"/>
      <c r="N1" s="79"/>
      <c r="O1" s="139"/>
      <c r="P1" s="139"/>
      <c r="Q1" s="145"/>
      <c r="R1" s="22"/>
      <c r="S1" s="411">
        <v>0</v>
      </c>
      <c r="Z1" s="372">
        <f>2+2+2</f>
        <v>6</v>
      </c>
      <c r="AA1" s="372">
        <f>1+1+2+2</f>
        <v>6</v>
      </c>
      <c r="AC1" s="372">
        <f>2+2+2</f>
        <v>6</v>
      </c>
      <c r="AE1" s="224"/>
      <c r="AG1" s="372">
        <v>0</v>
      </c>
      <c r="AI1" s="372">
        <f>2+2+2</f>
        <v>6</v>
      </c>
    </row>
    <row r="2" spans="1:51" x14ac:dyDescent="0.25">
      <c r="A2">
        <v>1</v>
      </c>
      <c r="B2" s="316">
        <v>1101</v>
      </c>
      <c r="C2" s="193" t="s">
        <v>56</v>
      </c>
      <c r="D2" s="193" t="s">
        <v>73</v>
      </c>
      <c r="E2" s="244">
        <v>45</v>
      </c>
      <c r="F2" s="112">
        <v>75</v>
      </c>
      <c r="G2" s="112">
        <v>52.5</v>
      </c>
      <c r="H2" s="410">
        <f t="shared" ref="H2:H20" si="0">E2-I2</f>
        <v>45</v>
      </c>
      <c r="I2" s="245">
        <f t="shared" ref="I2:I20" si="1">E2*J2/100</f>
        <v>0</v>
      </c>
      <c r="J2" s="408">
        <v>0</v>
      </c>
      <c r="L2" s="80"/>
      <c r="M2" s="80"/>
      <c r="N2" s="80"/>
      <c r="O2" s="80"/>
      <c r="P2" s="80"/>
      <c r="Q2" s="80"/>
      <c r="R2" s="80"/>
      <c r="S2" s="409">
        <f>H2</f>
        <v>45</v>
      </c>
      <c r="T2" s="370">
        <f>H3</f>
        <v>16.875</v>
      </c>
      <c r="U2" s="370">
        <f>H4</f>
        <v>16.875</v>
      </c>
      <c r="V2" s="370">
        <f>H5</f>
        <v>5.625</v>
      </c>
      <c r="W2" s="370">
        <f>H6</f>
        <v>11.25</v>
      </c>
      <c r="X2" s="370">
        <f>H7</f>
        <v>11.25</v>
      </c>
      <c r="Y2" s="370">
        <f>H8</f>
        <v>16.875</v>
      </c>
      <c r="Z2" s="409">
        <f>H9</f>
        <v>22.5</v>
      </c>
      <c r="AA2" s="409">
        <f>H10</f>
        <v>22.5</v>
      </c>
      <c r="AB2" s="370">
        <f>H11</f>
        <v>16.875</v>
      </c>
      <c r="AC2" s="409">
        <f>H12</f>
        <v>22.5</v>
      </c>
      <c r="AD2" s="370">
        <f>H13</f>
        <v>11.25</v>
      </c>
      <c r="AE2" s="370">
        <f>H14</f>
        <v>16.875</v>
      </c>
      <c r="AF2" s="370">
        <f>H15</f>
        <v>16.875</v>
      </c>
      <c r="AG2" s="409">
        <f>H16</f>
        <v>16.875</v>
      </c>
      <c r="AH2" s="370">
        <f>H17</f>
        <v>16.875</v>
      </c>
      <c r="AI2" s="409">
        <f>H18</f>
        <v>22.5</v>
      </c>
      <c r="AJ2" s="98">
        <f>H19</f>
        <v>13.5</v>
      </c>
      <c r="AK2" s="98">
        <f>H20</f>
        <v>16.875</v>
      </c>
      <c r="AL2" s="98"/>
      <c r="AM2" s="160"/>
      <c r="AN2" s="160"/>
      <c r="AO2" s="160"/>
      <c r="AP2" s="36"/>
      <c r="AQ2" s="36"/>
      <c r="AR2" s="36"/>
      <c r="AS2" s="36"/>
      <c r="AT2" s="34"/>
      <c r="AU2" s="34"/>
      <c r="AV2" s="34"/>
      <c r="AW2" s="34"/>
      <c r="AX2" s="34"/>
      <c r="AY2" s="34"/>
    </row>
    <row r="3" spans="1:51" x14ac:dyDescent="0.25">
      <c r="A3">
        <v>2</v>
      </c>
      <c r="B3" s="135">
        <v>2201</v>
      </c>
      <c r="C3" s="194" t="s">
        <v>0</v>
      </c>
      <c r="D3" s="194" t="s">
        <v>114</v>
      </c>
      <c r="E3" s="247">
        <v>22.5</v>
      </c>
      <c r="F3" s="112">
        <v>75</v>
      </c>
      <c r="G3" s="112">
        <v>52.5</v>
      </c>
      <c r="H3" s="284">
        <f t="shared" si="0"/>
        <v>16.875</v>
      </c>
      <c r="I3" s="245">
        <f t="shared" si="1"/>
        <v>5.625</v>
      </c>
      <c r="J3" s="159">
        <v>25</v>
      </c>
      <c r="L3" s="81"/>
      <c r="M3" s="81"/>
      <c r="N3" s="81"/>
      <c r="O3" s="81"/>
      <c r="P3" s="81"/>
      <c r="Q3" s="146"/>
      <c r="R3" s="147"/>
      <c r="S3" s="390"/>
      <c r="T3" s="224"/>
      <c r="U3" s="224"/>
      <c r="V3" s="224"/>
      <c r="W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107"/>
      <c r="AK3" s="106"/>
      <c r="AL3" s="106"/>
      <c r="AM3" s="37"/>
      <c r="AN3" s="37"/>
      <c r="AO3" s="37"/>
      <c r="AP3" s="37"/>
      <c r="AQ3" s="37"/>
      <c r="AR3" s="37"/>
      <c r="AS3" s="37"/>
    </row>
    <row r="4" spans="1:51" x14ac:dyDescent="0.25">
      <c r="A4">
        <v>3</v>
      </c>
      <c r="B4" s="315">
        <v>2202</v>
      </c>
      <c r="C4" s="195" t="s">
        <v>10</v>
      </c>
      <c r="D4" s="195" t="s">
        <v>83</v>
      </c>
      <c r="E4" s="247">
        <v>22.5</v>
      </c>
      <c r="F4" s="112">
        <v>75</v>
      </c>
      <c r="G4" s="112">
        <v>52.5</v>
      </c>
      <c r="H4" s="284">
        <f t="shared" si="0"/>
        <v>16.875</v>
      </c>
      <c r="I4" s="245">
        <f t="shared" si="1"/>
        <v>5.625</v>
      </c>
      <c r="J4" s="246">
        <v>25</v>
      </c>
      <c r="N4" s="29"/>
      <c r="O4" s="29"/>
      <c r="P4" s="2"/>
      <c r="Q4" s="122"/>
      <c r="R4" s="23"/>
      <c r="S4" s="423">
        <v>1101</v>
      </c>
      <c r="T4" s="417">
        <v>2201</v>
      </c>
      <c r="U4" s="425">
        <v>2202</v>
      </c>
      <c r="V4" s="417">
        <v>2203</v>
      </c>
      <c r="W4" s="417">
        <v>2204</v>
      </c>
      <c r="X4" s="417">
        <v>2205</v>
      </c>
      <c r="Y4" s="417">
        <v>2206</v>
      </c>
      <c r="Z4" s="415">
        <v>2209</v>
      </c>
      <c r="AA4" s="417">
        <v>2210</v>
      </c>
      <c r="AB4" s="417">
        <v>2211</v>
      </c>
      <c r="AC4" s="417">
        <v>2212</v>
      </c>
      <c r="AD4" s="417">
        <v>2213</v>
      </c>
      <c r="AE4" s="417">
        <v>2214</v>
      </c>
      <c r="AF4" s="417">
        <v>2215</v>
      </c>
      <c r="AG4" s="417">
        <v>2216</v>
      </c>
      <c r="AH4" s="427">
        <v>2217</v>
      </c>
      <c r="AI4" s="427">
        <v>2218</v>
      </c>
      <c r="AJ4" s="417">
        <v>2219</v>
      </c>
      <c r="AK4" s="427">
        <v>4253</v>
      </c>
      <c r="AL4" s="7"/>
      <c r="AM4" s="106"/>
      <c r="AN4" s="10"/>
      <c r="AO4" s="10"/>
      <c r="AP4" s="15"/>
      <c r="AQ4" s="15"/>
      <c r="AR4" s="15"/>
      <c r="AS4" s="15"/>
    </row>
    <row r="5" spans="1:51" x14ac:dyDescent="0.25">
      <c r="A5">
        <v>4</v>
      </c>
      <c r="B5" s="135">
        <v>2203</v>
      </c>
      <c r="C5" s="103" t="s">
        <v>15</v>
      </c>
      <c r="D5" s="159" t="s">
        <v>58</v>
      </c>
      <c r="E5" s="247">
        <v>22.5</v>
      </c>
      <c r="F5" s="112">
        <v>75</v>
      </c>
      <c r="G5" s="112">
        <v>52.5</v>
      </c>
      <c r="H5" s="285">
        <f t="shared" si="0"/>
        <v>5.625</v>
      </c>
      <c r="I5" s="245">
        <f t="shared" si="1"/>
        <v>16.875</v>
      </c>
      <c r="J5" s="246">
        <v>75</v>
      </c>
      <c r="K5" s="89"/>
      <c r="L5" s="25"/>
      <c r="M5" s="31"/>
      <c r="N5" s="29"/>
      <c r="O5" s="29"/>
      <c r="P5" s="38"/>
      <c r="Q5" s="27"/>
      <c r="R5" s="27"/>
      <c r="S5" s="460">
        <v>45</v>
      </c>
      <c r="T5" s="461">
        <f>H3</f>
        <v>16.875</v>
      </c>
      <c r="U5" s="461">
        <f>H4</f>
        <v>16.875</v>
      </c>
      <c r="V5" s="461">
        <f>H5</f>
        <v>5.625</v>
      </c>
      <c r="W5" s="461">
        <f>H6</f>
        <v>11.25</v>
      </c>
      <c r="X5" s="461">
        <f>H7</f>
        <v>11.25</v>
      </c>
      <c r="Y5" s="461">
        <f>H8</f>
        <v>16.875</v>
      </c>
      <c r="Z5" s="461">
        <f>H9</f>
        <v>22.5</v>
      </c>
      <c r="AA5" s="461">
        <f>H10</f>
        <v>22.5</v>
      </c>
      <c r="AB5" s="461">
        <f>H11</f>
        <v>16.875</v>
      </c>
      <c r="AC5" s="461">
        <f>H12</f>
        <v>22.5</v>
      </c>
      <c r="AD5" s="461">
        <f>H13</f>
        <v>11.25</v>
      </c>
      <c r="AE5" s="461">
        <f>H14</f>
        <v>16.875</v>
      </c>
      <c r="AF5" s="461">
        <f>H15</f>
        <v>16.875</v>
      </c>
      <c r="AG5" s="461">
        <f>H16</f>
        <v>16.875</v>
      </c>
      <c r="AH5" s="461">
        <f>H17</f>
        <v>16.875</v>
      </c>
      <c r="AI5" s="461">
        <f>H18</f>
        <v>22.5</v>
      </c>
      <c r="AJ5" s="461">
        <f>H19</f>
        <v>13.5</v>
      </c>
      <c r="AK5" s="461">
        <f>H20</f>
        <v>16.875</v>
      </c>
      <c r="AL5" s="459"/>
      <c r="AM5" s="339"/>
      <c r="AN5" s="339"/>
      <c r="AO5" s="339"/>
      <c r="AP5" s="339"/>
      <c r="AQ5" s="339"/>
      <c r="AR5" s="339"/>
      <c r="AS5" s="339"/>
      <c r="AT5" s="260"/>
      <c r="AU5" s="260"/>
    </row>
    <row r="6" spans="1:51" x14ac:dyDescent="0.25">
      <c r="A6">
        <v>5</v>
      </c>
      <c r="B6" s="47">
        <v>2204</v>
      </c>
      <c r="C6" s="159" t="s">
        <v>9</v>
      </c>
      <c r="D6" s="159" t="s">
        <v>82</v>
      </c>
      <c r="E6" s="247">
        <v>22.5</v>
      </c>
      <c r="F6" s="112">
        <v>75</v>
      </c>
      <c r="G6" s="112">
        <v>52.5</v>
      </c>
      <c r="H6" s="286">
        <f t="shared" si="0"/>
        <v>11.25</v>
      </c>
      <c r="I6" s="245">
        <f t="shared" si="1"/>
        <v>11.25</v>
      </c>
      <c r="J6" s="104">
        <v>50</v>
      </c>
      <c r="K6" s="89"/>
      <c r="L6" s="25"/>
      <c r="M6" s="31"/>
      <c r="N6" s="29"/>
      <c r="O6" s="33"/>
      <c r="P6" s="144"/>
      <c r="Q6" s="27"/>
      <c r="R6" s="27"/>
      <c r="S6" s="462"/>
      <c r="T6" s="106"/>
      <c r="U6" s="106"/>
      <c r="V6" s="106"/>
      <c r="W6" s="106"/>
      <c r="X6" s="106"/>
      <c r="Y6" s="106"/>
      <c r="Z6" s="106"/>
      <c r="AA6" s="106"/>
      <c r="AB6" s="106"/>
      <c r="AC6" s="443"/>
      <c r="AD6" s="106"/>
      <c r="AE6" s="106"/>
      <c r="AF6" s="106"/>
      <c r="AG6" s="443"/>
      <c r="AH6" s="106"/>
      <c r="AI6" s="443"/>
      <c r="AJ6" s="106"/>
      <c r="AK6" s="106"/>
      <c r="AL6" s="106"/>
      <c r="AM6" s="106"/>
      <c r="AN6" s="261"/>
      <c r="AO6" s="261"/>
      <c r="AP6" s="261"/>
      <c r="AQ6" s="261"/>
      <c r="AR6" s="261"/>
      <c r="AS6" s="261"/>
      <c r="AT6" s="260"/>
      <c r="AU6" s="260"/>
    </row>
    <row r="7" spans="1:51" x14ac:dyDescent="0.25">
      <c r="A7">
        <v>6</v>
      </c>
      <c r="B7" s="155">
        <v>2205</v>
      </c>
      <c r="C7" s="158" t="s">
        <v>11</v>
      </c>
      <c r="D7" s="158" t="s">
        <v>59</v>
      </c>
      <c r="E7" s="247">
        <v>22.5</v>
      </c>
      <c r="F7" s="112">
        <v>75</v>
      </c>
      <c r="G7" s="112">
        <v>52.5</v>
      </c>
      <c r="H7" s="286">
        <f t="shared" si="0"/>
        <v>11.25</v>
      </c>
      <c r="I7" s="245">
        <f t="shared" si="1"/>
        <v>11.25</v>
      </c>
      <c r="J7" s="246">
        <v>50</v>
      </c>
      <c r="K7" s="89"/>
      <c r="L7" s="25"/>
      <c r="M7" s="31"/>
      <c r="N7" s="29"/>
      <c r="O7" s="33"/>
      <c r="P7" s="38"/>
      <c r="Q7" s="27"/>
      <c r="R7" s="28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278"/>
      <c r="AL7" s="278"/>
      <c r="AM7" s="192"/>
      <c r="AN7" s="339"/>
      <c r="AO7" s="339"/>
      <c r="AP7" s="339"/>
      <c r="AQ7" s="339"/>
      <c r="AR7" s="339"/>
      <c r="AS7" s="339"/>
      <c r="AT7" s="260"/>
      <c r="AU7" s="260"/>
    </row>
    <row r="8" spans="1:51" s="85" customFormat="1" ht="18.75" thickBot="1" x14ac:dyDescent="0.3">
      <c r="A8" s="85">
        <v>7</v>
      </c>
      <c r="B8" s="47">
        <v>2206</v>
      </c>
      <c r="C8" s="159" t="s">
        <v>4</v>
      </c>
      <c r="D8" s="159" t="s">
        <v>71</v>
      </c>
      <c r="E8" s="247">
        <v>22.5</v>
      </c>
      <c r="F8" s="112">
        <v>75</v>
      </c>
      <c r="G8" s="112">
        <v>52.5</v>
      </c>
      <c r="H8" s="284">
        <f t="shared" si="0"/>
        <v>16.875</v>
      </c>
      <c r="I8" s="245">
        <f t="shared" si="1"/>
        <v>5.625</v>
      </c>
      <c r="J8" s="96">
        <v>25</v>
      </c>
      <c r="K8" s="105"/>
      <c r="L8" s="25"/>
      <c r="M8" s="25"/>
      <c r="N8" s="2"/>
      <c r="O8" s="45"/>
      <c r="P8" s="230"/>
      <c r="Q8" s="131"/>
      <c r="R8" s="134"/>
      <c r="S8" s="390">
        <f t="shared" ref="S8:Y8" si="2">S5-S9</f>
        <v>1</v>
      </c>
      <c r="T8" s="390">
        <f t="shared" si="2"/>
        <v>0.875</v>
      </c>
      <c r="U8" s="390">
        <f t="shared" si="2"/>
        <v>0.875</v>
      </c>
      <c r="V8" s="390">
        <f>V5-V9</f>
        <v>0.625</v>
      </c>
      <c r="W8" s="390">
        <f t="shared" si="2"/>
        <v>1.25</v>
      </c>
      <c r="X8" s="390">
        <f t="shared" si="2"/>
        <v>1.25</v>
      </c>
      <c r="Y8" s="390">
        <f t="shared" si="2"/>
        <v>0.875</v>
      </c>
      <c r="Z8" s="390">
        <f>Z5-Z9</f>
        <v>1.5</v>
      </c>
      <c r="AA8" s="390">
        <f t="shared" ref="AA8" si="3">AA5-AA9</f>
        <v>0.5</v>
      </c>
      <c r="AB8" s="390">
        <f t="shared" ref="AB8" si="4">AB5-AB9</f>
        <v>0.875</v>
      </c>
      <c r="AC8" s="390">
        <f t="shared" ref="AC8" si="5">AC5-AC9</f>
        <v>0.5</v>
      </c>
      <c r="AD8" s="390">
        <f t="shared" ref="AD8" si="6">AD5-AD9</f>
        <v>0.25</v>
      </c>
      <c r="AE8" s="390">
        <f t="shared" ref="AE8" si="7">AE5-AE9</f>
        <v>0.875</v>
      </c>
      <c r="AF8" s="390">
        <f t="shared" ref="AF8" si="8">AF5-AF9</f>
        <v>0.875</v>
      </c>
      <c r="AG8" s="390">
        <f t="shared" ref="AG8:AH8" si="9">AG5-AG9</f>
        <v>0.875</v>
      </c>
      <c r="AH8" s="390">
        <f t="shared" si="9"/>
        <v>0.875</v>
      </c>
      <c r="AI8" s="390">
        <f t="shared" ref="AI8" si="10">AI5-AI9</f>
        <v>0.5</v>
      </c>
      <c r="AJ8" s="390">
        <f t="shared" ref="AJ8" si="11">AJ5-AJ9</f>
        <v>1.5</v>
      </c>
      <c r="AK8" s="390">
        <f t="shared" ref="AK8" si="12">AK5-AK9</f>
        <v>0.875</v>
      </c>
      <c r="AL8" s="390"/>
      <c r="AM8" s="108"/>
      <c r="AN8" s="339"/>
      <c r="AO8" s="339"/>
      <c r="AP8" s="339"/>
      <c r="AQ8" s="339"/>
      <c r="AR8" s="339"/>
      <c r="AS8" s="339"/>
      <c r="AT8" s="260"/>
      <c r="AU8" s="260"/>
    </row>
    <row r="9" spans="1:51" ht="18.75" thickBot="1" x14ac:dyDescent="0.3">
      <c r="A9">
        <v>8</v>
      </c>
      <c r="B9" s="317">
        <v>2209</v>
      </c>
      <c r="C9" s="196" t="s">
        <v>16</v>
      </c>
      <c r="D9" s="196" t="s">
        <v>74</v>
      </c>
      <c r="E9" s="247">
        <v>22.5</v>
      </c>
      <c r="F9" s="112">
        <v>75</v>
      </c>
      <c r="G9" s="112">
        <v>52.5</v>
      </c>
      <c r="H9" s="410">
        <f t="shared" si="0"/>
        <v>22.5</v>
      </c>
      <c r="I9" s="245">
        <f t="shared" si="1"/>
        <v>0</v>
      </c>
      <c r="J9" s="408">
        <v>0</v>
      </c>
      <c r="K9" s="89"/>
      <c r="L9" s="25"/>
      <c r="M9" s="25"/>
      <c r="N9" s="2"/>
      <c r="O9" s="29"/>
      <c r="P9" s="38"/>
      <c r="Q9" s="27"/>
      <c r="R9" s="27"/>
      <c r="S9" s="391">
        <f>S31+S46+S61+S76+S91+S106+S121+S136+S151+S166+S181+S196+S211+S226+S241+S256+S271+S286</f>
        <v>44</v>
      </c>
      <c r="T9" s="391">
        <f t="shared" ref="T9:AK9" si="13">T31+T46+T61+T76+T91+T106+T121+T136+T151+T166+T181+T196+T211+T226+T241+T256+T271+T286</f>
        <v>16</v>
      </c>
      <c r="U9" s="391">
        <f t="shared" si="13"/>
        <v>16</v>
      </c>
      <c r="V9" s="391">
        <f t="shared" si="13"/>
        <v>5</v>
      </c>
      <c r="W9" s="391">
        <f t="shared" si="13"/>
        <v>10</v>
      </c>
      <c r="X9" s="391">
        <f t="shared" si="13"/>
        <v>10</v>
      </c>
      <c r="Y9" s="391">
        <f t="shared" si="13"/>
        <v>16</v>
      </c>
      <c r="Z9" s="391">
        <f t="shared" si="13"/>
        <v>21</v>
      </c>
      <c r="AA9" s="391">
        <f t="shared" si="13"/>
        <v>22</v>
      </c>
      <c r="AB9" s="391">
        <f t="shared" si="13"/>
        <v>16</v>
      </c>
      <c r="AC9" s="391">
        <f>AC31+AC46+AC61+AC76+AC91+AC106+AC121+AC136+AC151+AC166+AC181+AC196+AC211+AC226+AC241+AC256+AC271+AC286</f>
        <v>22</v>
      </c>
      <c r="AD9" s="391">
        <f t="shared" si="13"/>
        <v>11</v>
      </c>
      <c r="AE9" s="391">
        <f t="shared" si="13"/>
        <v>16</v>
      </c>
      <c r="AF9" s="391">
        <f t="shared" si="13"/>
        <v>16</v>
      </c>
      <c r="AG9" s="391">
        <f t="shared" si="13"/>
        <v>16</v>
      </c>
      <c r="AH9" s="391">
        <f t="shared" si="13"/>
        <v>16</v>
      </c>
      <c r="AI9" s="391">
        <f t="shared" si="13"/>
        <v>22</v>
      </c>
      <c r="AJ9" s="391">
        <f>AJ31+AJ46+AJ61+AJ76+AJ91+AJ106+AJ121+AJ136+AJ151+AJ166+AJ181+AJ196+AJ211+AJ226+AJ241+AJ256+AJ271+AJ286</f>
        <v>12</v>
      </c>
      <c r="AK9" s="391">
        <f t="shared" si="13"/>
        <v>16</v>
      </c>
      <c r="AL9" s="388"/>
      <c r="AM9" s="389"/>
      <c r="AN9" s="339"/>
      <c r="AO9" s="339"/>
      <c r="AP9" s="343"/>
      <c r="AQ9" s="339"/>
      <c r="AR9" s="343"/>
      <c r="AS9" s="32"/>
      <c r="AT9" s="260"/>
      <c r="AU9" s="260"/>
    </row>
    <row r="10" spans="1:51" x14ac:dyDescent="0.25">
      <c r="A10">
        <v>9</v>
      </c>
      <c r="B10" s="317">
        <v>2210</v>
      </c>
      <c r="C10" s="185" t="s">
        <v>1</v>
      </c>
      <c r="D10" s="185" t="s">
        <v>70</v>
      </c>
      <c r="E10" s="247">
        <v>22.5</v>
      </c>
      <c r="F10" s="112">
        <v>75</v>
      </c>
      <c r="G10" s="112">
        <v>52.5</v>
      </c>
      <c r="H10" s="410">
        <f t="shared" si="0"/>
        <v>22.5</v>
      </c>
      <c r="I10" s="245">
        <f t="shared" si="1"/>
        <v>0</v>
      </c>
      <c r="J10" s="408">
        <v>0</v>
      </c>
      <c r="K10" s="89"/>
      <c r="L10" s="140"/>
      <c r="M10" s="140"/>
      <c r="N10" s="46"/>
      <c r="O10" s="46"/>
      <c r="P10" s="114"/>
      <c r="Q10" s="27"/>
      <c r="R10" s="28"/>
      <c r="S10" s="370"/>
      <c r="T10" s="224"/>
      <c r="U10" s="224"/>
      <c r="V10" s="224"/>
      <c r="W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106"/>
      <c r="AL10" s="7"/>
      <c r="AM10" s="32"/>
      <c r="AN10" s="32"/>
      <c r="AO10" s="32"/>
      <c r="AP10" s="32"/>
      <c r="AQ10" s="32"/>
      <c r="AR10" s="32"/>
      <c r="AS10" s="32"/>
      <c r="AT10" s="260"/>
      <c r="AU10" s="260"/>
    </row>
    <row r="11" spans="1:51" x14ac:dyDescent="0.25">
      <c r="A11">
        <v>10</v>
      </c>
      <c r="B11" s="48">
        <v>2211</v>
      </c>
      <c r="C11" s="167" t="s">
        <v>6</v>
      </c>
      <c r="D11" s="167" t="s">
        <v>86</v>
      </c>
      <c r="E11" s="247">
        <v>22.5</v>
      </c>
      <c r="F11" s="112">
        <v>75</v>
      </c>
      <c r="G11" s="112">
        <v>52.5</v>
      </c>
      <c r="H11" s="284">
        <f t="shared" si="0"/>
        <v>16.875</v>
      </c>
      <c r="I11" s="245">
        <f t="shared" si="1"/>
        <v>5.625</v>
      </c>
      <c r="J11" s="246">
        <v>25</v>
      </c>
      <c r="K11" s="89"/>
      <c r="L11" s="76"/>
      <c r="M11" s="76"/>
      <c r="N11" s="113"/>
      <c r="O11" s="2"/>
      <c r="P11" s="2"/>
      <c r="Q11" s="27"/>
      <c r="R11" s="28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2"/>
      <c r="AN11" s="339"/>
      <c r="AO11" s="32"/>
      <c r="AP11" s="32"/>
      <c r="AQ11" s="32"/>
      <c r="AR11" s="32"/>
      <c r="AS11" s="32"/>
      <c r="AT11" s="260"/>
      <c r="AU11" s="260"/>
    </row>
    <row r="12" spans="1:51" x14ac:dyDescent="0.25">
      <c r="A12">
        <v>11</v>
      </c>
      <c r="B12" s="48">
        <v>2212</v>
      </c>
      <c r="C12" s="167" t="s">
        <v>3</v>
      </c>
      <c r="D12" s="167" t="s">
        <v>75</v>
      </c>
      <c r="E12" s="247">
        <v>22.5</v>
      </c>
      <c r="F12" s="112">
        <v>75</v>
      </c>
      <c r="G12" s="112">
        <v>52.5</v>
      </c>
      <c r="H12" s="410">
        <f t="shared" si="0"/>
        <v>22.5</v>
      </c>
      <c r="I12" s="245">
        <f t="shared" si="1"/>
        <v>0</v>
      </c>
      <c r="J12" s="408">
        <v>0</v>
      </c>
      <c r="K12" s="105"/>
      <c r="L12" s="29"/>
      <c r="N12" s="31"/>
      <c r="O12" s="31"/>
      <c r="P12" s="31"/>
      <c r="Q12" s="27"/>
      <c r="R12" s="28"/>
      <c r="S12" s="370"/>
      <c r="T12" s="224"/>
      <c r="U12" s="224"/>
      <c r="V12" s="224"/>
      <c r="W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106"/>
      <c r="AL12" s="7"/>
      <c r="AM12" s="32"/>
      <c r="AN12" s="32"/>
      <c r="AO12" s="32"/>
      <c r="AP12" s="32"/>
      <c r="AQ12" s="32"/>
      <c r="AR12" s="32"/>
      <c r="AS12" s="32"/>
      <c r="AT12" s="260"/>
      <c r="AU12" s="260"/>
    </row>
    <row r="13" spans="1:51" x14ac:dyDescent="0.25">
      <c r="A13">
        <v>12</v>
      </c>
      <c r="B13" s="319">
        <v>2213</v>
      </c>
      <c r="C13" s="176" t="s">
        <v>13</v>
      </c>
      <c r="D13" s="176" t="s">
        <v>76</v>
      </c>
      <c r="E13" s="247">
        <v>22.5</v>
      </c>
      <c r="F13" s="112">
        <v>75</v>
      </c>
      <c r="G13" s="112">
        <v>52.5</v>
      </c>
      <c r="H13" s="286">
        <f t="shared" si="0"/>
        <v>11.25</v>
      </c>
      <c r="I13" s="245">
        <f t="shared" si="1"/>
        <v>11.25</v>
      </c>
      <c r="J13" s="248">
        <v>50</v>
      </c>
      <c r="K13" s="105"/>
      <c r="L13" s="29"/>
      <c r="N13" s="31"/>
      <c r="O13" s="31"/>
      <c r="P13" s="31"/>
      <c r="Q13" s="27"/>
      <c r="R13" s="28"/>
      <c r="S13" s="340"/>
      <c r="T13" s="341"/>
      <c r="U13" s="341"/>
      <c r="V13" s="341"/>
      <c r="W13" s="341"/>
      <c r="Y13" s="341"/>
      <c r="Z13" s="341"/>
      <c r="AA13" s="341"/>
      <c r="AB13" s="341"/>
      <c r="AC13" s="341"/>
      <c r="AD13" s="341"/>
      <c r="AE13" s="224"/>
      <c r="AF13" s="341"/>
      <c r="AG13" s="341"/>
      <c r="AH13" s="341"/>
      <c r="AI13" s="341"/>
      <c r="AJ13" s="341"/>
      <c r="AK13" s="261"/>
      <c r="AL13" s="32"/>
      <c r="AM13" s="32"/>
      <c r="AN13" s="32"/>
      <c r="AO13" s="32"/>
      <c r="AP13" s="32"/>
      <c r="AQ13" s="32"/>
      <c r="AR13" s="32"/>
      <c r="AS13" s="32"/>
      <c r="AT13" s="260"/>
      <c r="AU13" s="260"/>
    </row>
    <row r="14" spans="1:51" x14ac:dyDescent="0.25">
      <c r="A14">
        <v>13</v>
      </c>
      <c r="B14" s="183">
        <v>2214</v>
      </c>
      <c r="C14" s="169" t="s">
        <v>5</v>
      </c>
      <c r="D14" s="169" t="s">
        <v>77</v>
      </c>
      <c r="E14" s="247">
        <v>22.5</v>
      </c>
      <c r="F14" s="112">
        <v>75</v>
      </c>
      <c r="G14" s="112">
        <v>52.5</v>
      </c>
      <c r="H14" s="284">
        <f t="shared" si="0"/>
        <v>16.875</v>
      </c>
      <c r="I14" s="245">
        <f t="shared" si="1"/>
        <v>5.625</v>
      </c>
      <c r="J14" s="249">
        <v>25</v>
      </c>
      <c r="L14" s="29"/>
      <c r="N14" s="31"/>
      <c r="O14" s="31"/>
      <c r="P14" s="31"/>
      <c r="Q14" s="27"/>
      <c r="R14" s="28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3"/>
      <c r="AN14" s="343"/>
      <c r="AO14" s="343"/>
      <c r="AP14" s="32"/>
      <c r="AQ14" s="32"/>
      <c r="AR14" s="32"/>
      <c r="AS14" s="32"/>
      <c r="AT14" s="260"/>
      <c r="AU14" s="260"/>
    </row>
    <row r="15" spans="1:51" x14ac:dyDescent="0.25">
      <c r="A15">
        <v>14</v>
      </c>
      <c r="B15" s="49">
        <v>2215</v>
      </c>
      <c r="C15" s="97" t="s">
        <v>33</v>
      </c>
      <c r="D15" s="97"/>
      <c r="E15" s="247">
        <v>22.5</v>
      </c>
      <c r="F15" s="112">
        <v>75</v>
      </c>
      <c r="G15" s="112">
        <v>52.5</v>
      </c>
      <c r="H15" s="284">
        <f t="shared" si="0"/>
        <v>16.875</v>
      </c>
      <c r="I15" s="245">
        <f t="shared" si="1"/>
        <v>5.625</v>
      </c>
      <c r="J15" s="249">
        <v>25</v>
      </c>
      <c r="L15" s="29"/>
      <c r="N15" s="66"/>
      <c r="O15" s="31"/>
      <c r="P15" s="31"/>
      <c r="Q15" s="27"/>
      <c r="R15" s="28"/>
      <c r="S15" s="340"/>
      <c r="T15" s="340"/>
      <c r="U15" s="340"/>
      <c r="V15" s="340"/>
      <c r="W15" s="340"/>
      <c r="X15" s="370"/>
      <c r="Y15" s="340"/>
      <c r="Z15" s="340"/>
      <c r="AA15" s="340"/>
      <c r="AB15" s="340"/>
      <c r="AC15" s="340"/>
      <c r="AD15" s="340"/>
      <c r="AE15" s="370"/>
      <c r="AF15" s="340"/>
      <c r="AG15" s="340"/>
      <c r="AH15" s="340"/>
      <c r="AI15" s="340"/>
      <c r="AJ15" s="340"/>
      <c r="AK15" s="340"/>
      <c r="AL15" s="340"/>
      <c r="AM15" s="343"/>
      <c r="AN15" s="343"/>
      <c r="AO15" s="343"/>
      <c r="AP15" s="32"/>
      <c r="AQ15" s="32"/>
      <c r="AR15" s="32"/>
      <c r="AS15" s="32"/>
      <c r="AT15" s="260"/>
      <c r="AU15" s="260"/>
    </row>
    <row r="16" spans="1:51" x14ac:dyDescent="0.25">
      <c r="A16">
        <v>15</v>
      </c>
      <c r="B16" s="182">
        <v>2216</v>
      </c>
      <c r="C16" s="197" t="s">
        <v>2</v>
      </c>
      <c r="D16" s="197" t="s">
        <v>60</v>
      </c>
      <c r="E16" s="247">
        <v>22.5</v>
      </c>
      <c r="F16" s="112">
        <v>75</v>
      </c>
      <c r="G16" s="112">
        <v>52.5</v>
      </c>
      <c r="H16" s="410">
        <f t="shared" si="0"/>
        <v>16.875</v>
      </c>
      <c r="I16" s="245">
        <f t="shared" si="1"/>
        <v>5.625</v>
      </c>
      <c r="J16" s="408">
        <v>25</v>
      </c>
      <c r="L16" s="29"/>
      <c r="N16" s="66"/>
      <c r="O16" s="31"/>
      <c r="P16" s="31"/>
      <c r="Q16" s="24"/>
      <c r="R16" s="121"/>
      <c r="S16" s="340"/>
      <c r="T16" s="341"/>
      <c r="U16" s="341"/>
      <c r="V16" s="341"/>
      <c r="W16" s="341"/>
      <c r="Y16" s="341"/>
      <c r="Z16" s="341"/>
      <c r="AA16" s="341"/>
      <c r="AB16" s="341"/>
      <c r="AC16" s="341"/>
      <c r="AD16" s="341"/>
      <c r="AE16" s="224"/>
      <c r="AF16" s="341"/>
      <c r="AG16" s="341"/>
      <c r="AH16" s="341"/>
      <c r="AI16" s="341"/>
      <c r="AJ16" s="341"/>
      <c r="AK16" s="261"/>
      <c r="AL16" s="32"/>
      <c r="AM16" s="343">
        <f>SUM(S16:AL16)</f>
        <v>0</v>
      </c>
      <c r="AN16" s="32"/>
      <c r="AO16" s="32"/>
      <c r="AP16" s="32"/>
      <c r="AQ16" s="32"/>
      <c r="AR16" s="32"/>
      <c r="AS16" s="32"/>
      <c r="AT16" s="260"/>
      <c r="AU16" s="260"/>
    </row>
    <row r="17" spans="1:47" x14ac:dyDescent="0.25">
      <c r="A17">
        <v>16</v>
      </c>
      <c r="B17" s="320">
        <v>2217</v>
      </c>
      <c r="C17" s="55" t="s">
        <v>14</v>
      </c>
      <c r="D17" s="55" t="s">
        <v>62</v>
      </c>
      <c r="E17" s="247">
        <v>22.5</v>
      </c>
      <c r="F17" s="112">
        <v>75</v>
      </c>
      <c r="G17" s="112">
        <v>52.5</v>
      </c>
      <c r="H17" s="284">
        <f t="shared" si="0"/>
        <v>16.875</v>
      </c>
      <c r="I17" s="245">
        <f t="shared" si="1"/>
        <v>5.625</v>
      </c>
      <c r="J17" s="246">
        <v>25</v>
      </c>
      <c r="K17" s="71">
        <v>1</v>
      </c>
      <c r="L17" s="80">
        <v>45572</v>
      </c>
      <c r="M17" s="80">
        <f>L17+1</f>
        <v>45573</v>
      </c>
      <c r="N17" s="80">
        <f t="shared" ref="N17:P17" si="14">M17+1</f>
        <v>45574</v>
      </c>
      <c r="O17" s="80">
        <f t="shared" si="14"/>
        <v>45575</v>
      </c>
      <c r="P17" s="80">
        <f t="shared" si="14"/>
        <v>45576</v>
      </c>
      <c r="Q17" s="80">
        <v>44128</v>
      </c>
      <c r="R17" s="80">
        <v>44129</v>
      </c>
      <c r="S17" s="340"/>
      <c r="Y17" s="341"/>
      <c r="Z17" s="341"/>
      <c r="AA17" s="341"/>
      <c r="AB17" s="341"/>
      <c r="AC17" s="341"/>
      <c r="AD17" s="341"/>
      <c r="AE17" s="224"/>
      <c r="AF17" s="341"/>
      <c r="AG17" s="341"/>
      <c r="AH17" s="341"/>
      <c r="AI17" s="341"/>
      <c r="AJ17" s="111"/>
      <c r="AK17" s="261"/>
      <c r="AL17" s="32"/>
      <c r="AM17" s="32"/>
      <c r="AN17" s="32"/>
      <c r="AO17" s="32"/>
      <c r="AP17" s="32"/>
      <c r="AQ17" s="32"/>
      <c r="AR17" s="32"/>
      <c r="AS17" s="32"/>
      <c r="AT17" s="260"/>
      <c r="AU17" s="260"/>
    </row>
    <row r="18" spans="1:47" x14ac:dyDescent="0.25">
      <c r="A18">
        <v>17</v>
      </c>
      <c r="B18" s="156">
        <v>2218</v>
      </c>
      <c r="C18" s="186" t="s">
        <v>101</v>
      </c>
      <c r="D18" s="186" t="s">
        <v>63</v>
      </c>
      <c r="E18" s="247">
        <v>22.5</v>
      </c>
      <c r="F18" s="112">
        <v>75</v>
      </c>
      <c r="G18" s="112">
        <v>52.5</v>
      </c>
      <c r="H18" s="287">
        <f t="shared" si="0"/>
        <v>22.5</v>
      </c>
      <c r="I18" s="245">
        <f t="shared" si="1"/>
        <v>0</v>
      </c>
      <c r="J18" s="96">
        <v>0</v>
      </c>
      <c r="L18" s="83" t="s">
        <v>25</v>
      </c>
      <c r="M18" s="83" t="s">
        <v>26</v>
      </c>
      <c r="N18" s="83" t="s">
        <v>27</v>
      </c>
      <c r="O18" s="113" t="s">
        <v>28</v>
      </c>
      <c r="P18" s="83" t="s">
        <v>29</v>
      </c>
      <c r="Q18" s="146" t="s">
        <v>30</v>
      </c>
      <c r="R18" s="147" t="s">
        <v>31</v>
      </c>
      <c r="S18" s="342"/>
      <c r="X18" s="106"/>
      <c r="Y18" s="261"/>
      <c r="Z18" s="341"/>
      <c r="AA18" s="341"/>
      <c r="AB18" s="341"/>
      <c r="AC18" s="341"/>
      <c r="AD18" s="341"/>
      <c r="AE18" s="224"/>
      <c r="AF18" s="341"/>
      <c r="AG18" s="341"/>
      <c r="AH18" s="341"/>
      <c r="AI18" s="341"/>
      <c r="AJ18" s="111"/>
      <c r="AK18" s="261"/>
      <c r="AL18" s="32"/>
      <c r="AM18" s="32"/>
      <c r="AN18" s="32"/>
      <c r="AO18" s="32"/>
      <c r="AP18" s="32"/>
      <c r="AQ18" s="32"/>
      <c r="AR18" s="32"/>
      <c r="AS18" s="32"/>
      <c r="AT18" s="260"/>
      <c r="AU18" s="260"/>
    </row>
    <row r="19" spans="1:47" x14ac:dyDescent="0.25">
      <c r="A19">
        <v>18</v>
      </c>
      <c r="B19" s="318">
        <v>2219</v>
      </c>
      <c r="C19" s="188" t="s">
        <v>32</v>
      </c>
      <c r="D19" s="188" t="s">
        <v>61</v>
      </c>
      <c r="E19" s="247">
        <v>22.5</v>
      </c>
      <c r="F19" s="112">
        <v>75</v>
      </c>
      <c r="G19" s="112">
        <v>52.5</v>
      </c>
      <c r="H19" s="410">
        <f t="shared" si="0"/>
        <v>13.5</v>
      </c>
      <c r="I19" s="245">
        <f t="shared" si="1"/>
        <v>9</v>
      </c>
      <c r="J19" s="408">
        <v>40</v>
      </c>
      <c r="K19" s="71" t="s">
        <v>40</v>
      </c>
      <c r="L19" s="29"/>
      <c r="M19" s="29"/>
      <c r="N19" s="29"/>
      <c r="P19" s="2"/>
      <c r="Q19" s="122"/>
      <c r="R19" s="122"/>
      <c r="S19" s="35"/>
      <c r="V19" s="10"/>
      <c r="W19" s="10"/>
      <c r="X19" s="106"/>
      <c r="Y19" s="10"/>
      <c r="AE19" s="224"/>
    </row>
    <row r="20" spans="1:47" x14ac:dyDescent="0.25">
      <c r="A20">
        <v>19</v>
      </c>
      <c r="B20" s="322">
        <v>4253</v>
      </c>
      <c r="C20" s="184" t="s">
        <v>8</v>
      </c>
      <c r="D20" s="184" t="s">
        <v>72</v>
      </c>
      <c r="E20" s="247">
        <v>22.5</v>
      </c>
      <c r="F20" s="112"/>
      <c r="G20" s="250"/>
      <c r="H20" s="284">
        <f t="shared" si="0"/>
        <v>16.875</v>
      </c>
      <c r="I20" s="245">
        <f t="shared" si="1"/>
        <v>5.625</v>
      </c>
      <c r="J20" s="246">
        <v>25</v>
      </c>
      <c r="K20" s="89" t="s">
        <v>41</v>
      </c>
      <c r="L20" s="29"/>
      <c r="Q20" s="27"/>
      <c r="R20" s="27"/>
      <c r="V20" s="10"/>
      <c r="W20" s="152"/>
      <c r="X20" s="106"/>
      <c r="Y20" s="10"/>
      <c r="AE20" s="224"/>
    </row>
    <row r="21" spans="1:47" x14ac:dyDescent="0.25">
      <c r="B21" s="240"/>
      <c r="C21" s="241"/>
      <c r="D21" s="198"/>
      <c r="E21" s="247"/>
      <c r="F21" s="112"/>
      <c r="G21" s="250"/>
      <c r="H21" s="284"/>
      <c r="I21" s="245"/>
      <c r="J21" s="246"/>
      <c r="K21" s="89" t="s">
        <v>42</v>
      </c>
      <c r="L21" s="29"/>
      <c r="Q21" s="27"/>
      <c r="R21" s="27"/>
      <c r="V21" s="10"/>
      <c r="W21" s="426"/>
      <c r="X21" s="106"/>
      <c r="Y21" s="10"/>
      <c r="AE21" s="224"/>
    </row>
    <row r="22" spans="1:47" x14ac:dyDescent="0.25">
      <c r="A22" s="1"/>
      <c r="B22" s="216"/>
      <c r="C22" s="242"/>
      <c r="D22" s="216"/>
      <c r="E22" s="199"/>
      <c r="F22" s="7"/>
      <c r="G22" s="7"/>
      <c r="H22" s="288"/>
      <c r="I22" s="108"/>
      <c r="J22" s="7"/>
      <c r="K22" s="72" t="s">
        <v>43</v>
      </c>
      <c r="L22" s="38"/>
      <c r="Q22" s="27"/>
      <c r="R22" s="27"/>
      <c r="S22" s="35"/>
      <c r="T22" s="10"/>
      <c r="U22" s="152"/>
      <c r="V22" s="10"/>
      <c r="W22" s="10"/>
      <c r="X22" s="106"/>
      <c r="Y22" s="10"/>
      <c r="AE22" s="224"/>
    </row>
    <row r="23" spans="1:47" x14ac:dyDescent="0.25">
      <c r="A23" s="1"/>
      <c r="B23" s="78"/>
      <c r="C23" s="242"/>
      <c r="D23" s="216"/>
      <c r="E23" s="199"/>
      <c r="F23" s="7"/>
      <c r="G23" s="7"/>
      <c r="H23" s="288"/>
      <c r="I23" s="108"/>
      <c r="J23" s="7"/>
      <c r="K23" s="72" t="s">
        <v>44</v>
      </c>
      <c r="Q23" s="27"/>
      <c r="R23" s="27"/>
      <c r="S23" s="35"/>
      <c r="T23" s="10"/>
      <c r="U23" s="152"/>
      <c r="V23" s="10"/>
      <c r="W23" s="10"/>
      <c r="X23" s="106"/>
      <c r="Y23" s="10"/>
    </row>
    <row r="24" spans="1:47" x14ac:dyDescent="0.25">
      <c r="A24" s="1"/>
      <c r="B24" s="78"/>
      <c r="C24" s="242"/>
      <c r="D24" s="216"/>
      <c r="E24" s="199"/>
      <c r="F24" s="7"/>
      <c r="G24" s="7"/>
      <c r="H24" s="288"/>
      <c r="I24" s="108"/>
      <c r="J24" s="7"/>
      <c r="K24" s="72" t="s">
        <v>45</v>
      </c>
      <c r="O24" s="31"/>
      <c r="Q24" s="27"/>
      <c r="R24" s="27"/>
      <c r="S24" s="35"/>
      <c r="T24" s="10"/>
      <c r="U24" s="10"/>
      <c r="V24" s="10"/>
      <c r="W24" s="10"/>
      <c r="X24" s="106"/>
      <c r="Y24" s="10"/>
    </row>
    <row r="25" spans="1:47" x14ac:dyDescent="0.25">
      <c r="A25" s="1"/>
      <c r="B25" s="243"/>
      <c r="C25" s="216"/>
      <c r="D25" s="216"/>
      <c r="E25" s="199"/>
      <c r="F25" s="7"/>
      <c r="G25" s="7"/>
      <c r="H25" s="288"/>
      <c r="I25" s="108"/>
      <c r="J25" s="7"/>
      <c r="K25" s="72" t="s">
        <v>46</v>
      </c>
      <c r="L25" s="46"/>
      <c r="M25" s="46"/>
      <c r="N25" s="46"/>
      <c r="O25" s="46"/>
      <c r="Q25" s="27"/>
      <c r="R25" s="27"/>
      <c r="S25" s="35"/>
      <c r="T25" s="10"/>
      <c r="U25" s="10"/>
      <c r="V25" s="10"/>
      <c r="W25" s="10"/>
      <c r="X25" s="106"/>
      <c r="Y25" s="10"/>
    </row>
    <row r="26" spans="1:47" x14ac:dyDescent="0.25">
      <c r="A26" s="1"/>
      <c r="B26" s="67"/>
      <c r="C26" s="67"/>
      <c r="D26" s="67"/>
      <c r="E26" s="199">
        <f>45-6</f>
        <v>39</v>
      </c>
      <c r="F26" s="7"/>
      <c r="G26" s="7"/>
      <c r="H26" s="288"/>
      <c r="I26" s="108">
        <f>H26/66</f>
        <v>0</v>
      </c>
      <c r="J26" s="7"/>
      <c r="K26" s="72" t="s">
        <v>47</v>
      </c>
      <c r="L26" s="2"/>
      <c r="M26" s="2"/>
      <c r="N26" s="113"/>
      <c r="O26" s="2"/>
      <c r="P26" s="114"/>
      <c r="Q26" s="27"/>
      <c r="R26" s="27"/>
      <c r="S26" s="35"/>
      <c r="T26" s="10"/>
      <c r="U26" s="10"/>
      <c r="V26" s="10"/>
      <c r="W26" s="10"/>
      <c r="X26" s="106"/>
      <c r="Y26" s="10"/>
    </row>
    <row r="27" spans="1:47" x14ac:dyDescent="0.25">
      <c r="B27" s="7"/>
      <c r="C27" s="7"/>
      <c r="D27" s="7"/>
      <c r="E27" s="199">
        <f>E26/3</f>
        <v>13</v>
      </c>
      <c r="F27" s="108"/>
      <c r="G27" s="7"/>
      <c r="H27" s="289"/>
      <c r="I27" s="265">
        <f>(H26-H27)/66</f>
        <v>0</v>
      </c>
      <c r="J27" s="7"/>
      <c r="K27" s="72" t="s">
        <v>48</v>
      </c>
      <c r="L27" s="178" t="s">
        <v>53</v>
      </c>
      <c r="M27" s="26">
        <v>2204</v>
      </c>
      <c r="N27" s="29">
        <v>2218</v>
      </c>
      <c r="O27" s="29">
        <v>2217</v>
      </c>
      <c r="P27" s="31">
        <v>2202</v>
      </c>
      <c r="Q27" s="27"/>
      <c r="R27" s="27"/>
      <c r="S27" s="35"/>
      <c r="T27" s="10"/>
      <c r="U27" s="10"/>
      <c r="V27" s="10"/>
      <c r="W27" s="10"/>
      <c r="X27" s="106"/>
      <c r="Y27" s="10"/>
    </row>
    <row r="28" spans="1:47" x14ac:dyDescent="0.25">
      <c r="B28" s="7"/>
      <c r="C28" s="7"/>
      <c r="D28" s="7"/>
      <c r="E28" s="199"/>
      <c r="F28" s="7"/>
      <c r="G28" s="7"/>
      <c r="H28" s="289"/>
      <c r="I28" s="200"/>
      <c r="J28" s="7"/>
      <c r="K28" s="72" t="s">
        <v>49</v>
      </c>
      <c r="L28" s="178" t="s">
        <v>54</v>
      </c>
      <c r="M28" s="26">
        <v>2204</v>
      </c>
      <c r="N28" s="178">
        <v>2215</v>
      </c>
      <c r="O28" s="26">
        <v>2210</v>
      </c>
      <c r="P28" s="31">
        <v>2202</v>
      </c>
      <c r="Q28" s="27"/>
      <c r="R28" s="28"/>
      <c r="S28" s="35"/>
      <c r="T28" s="10"/>
      <c r="U28" s="10"/>
      <c r="V28" s="10"/>
      <c r="W28" s="10"/>
      <c r="X28" s="106"/>
      <c r="Y28" s="10"/>
    </row>
    <row r="29" spans="1:47" x14ac:dyDescent="0.25">
      <c r="B29" s="7"/>
      <c r="C29" s="108"/>
      <c r="D29" s="108"/>
      <c r="E29" s="201"/>
      <c r="F29" s="108"/>
      <c r="G29" s="108"/>
      <c r="H29" s="289"/>
      <c r="I29" s="200"/>
      <c r="J29" s="108"/>
      <c r="K29" s="77" t="s">
        <v>50</v>
      </c>
      <c r="L29" s="178" t="s">
        <v>93</v>
      </c>
      <c r="M29" s="331">
        <v>2201</v>
      </c>
      <c r="N29" s="314">
        <v>1101</v>
      </c>
      <c r="O29" s="26">
        <v>2210</v>
      </c>
      <c r="P29" s="26">
        <v>2211</v>
      </c>
      <c r="Q29" s="27"/>
      <c r="R29" s="28"/>
      <c r="S29" s="14">
        <v>1101</v>
      </c>
      <c r="T29" s="14">
        <v>2201</v>
      </c>
      <c r="U29" s="14">
        <v>2202</v>
      </c>
      <c r="V29" s="14">
        <v>2203</v>
      </c>
      <c r="W29" s="14">
        <v>2204</v>
      </c>
      <c r="X29" s="330">
        <v>2205</v>
      </c>
      <c r="Y29" s="14">
        <v>2206</v>
      </c>
      <c r="Z29" s="400">
        <v>2209</v>
      </c>
      <c r="AA29" s="14">
        <v>2210</v>
      </c>
      <c r="AB29" s="14">
        <v>2211</v>
      </c>
      <c r="AC29" s="14">
        <v>2212</v>
      </c>
      <c r="AD29" s="14">
        <v>2213</v>
      </c>
      <c r="AE29" s="14">
        <v>2214</v>
      </c>
      <c r="AF29" s="14">
        <v>2215</v>
      </c>
      <c r="AG29" s="14">
        <v>2216</v>
      </c>
      <c r="AH29" s="14">
        <v>2217</v>
      </c>
      <c r="AI29" s="14">
        <v>2218</v>
      </c>
      <c r="AJ29" s="14">
        <v>2219</v>
      </c>
      <c r="AK29" s="10">
        <v>4253</v>
      </c>
      <c r="AL29" s="10"/>
    </row>
    <row r="30" spans="1:47" x14ac:dyDescent="0.25">
      <c r="B30" s="7"/>
      <c r="C30" s="402" t="s">
        <v>102</v>
      </c>
      <c r="D30" s="7"/>
      <c r="E30" s="199"/>
      <c r="F30" s="108"/>
      <c r="G30" s="7"/>
      <c r="H30" s="289"/>
      <c r="I30" s="202"/>
      <c r="J30" s="7"/>
      <c r="K30" s="77" t="s">
        <v>51</v>
      </c>
      <c r="L30" s="45"/>
      <c r="M30" s="331">
        <v>2201</v>
      </c>
      <c r="N30" s="314">
        <v>1101</v>
      </c>
      <c r="O30" s="424">
        <v>1101</v>
      </c>
      <c r="P30" s="26">
        <v>2211</v>
      </c>
      <c r="Q30" s="27"/>
      <c r="R30" s="28"/>
      <c r="S30" s="35"/>
      <c r="T30" s="35"/>
      <c r="U30" s="35"/>
      <c r="V30" s="35"/>
      <c r="W30" s="35"/>
      <c r="X30" s="278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</row>
    <row r="31" spans="1:47" x14ac:dyDescent="0.25">
      <c r="B31" s="7"/>
      <c r="C31" s="403" t="s">
        <v>103</v>
      </c>
      <c r="D31" s="7"/>
      <c r="E31" s="199"/>
      <c r="F31" s="108"/>
      <c r="G31" s="7"/>
      <c r="H31" s="289"/>
      <c r="I31" s="202"/>
      <c r="K31" s="77" t="s">
        <v>52</v>
      </c>
      <c r="L31" s="45"/>
      <c r="O31" s="424">
        <v>1101</v>
      </c>
      <c r="Q31" s="24"/>
      <c r="R31" s="121"/>
      <c r="S31" s="44">
        <v>4</v>
      </c>
      <c r="T31" s="42">
        <v>2</v>
      </c>
      <c r="U31" s="42">
        <v>2</v>
      </c>
      <c r="W31" s="42">
        <v>2</v>
      </c>
      <c r="Z31" s="42">
        <v>0</v>
      </c>
      <c r="AA31" s="42">
        <v>2</v>
      </c>
      <c r="AB31" s="42">
        <v>2</v>
      </c>
      <c r="AE31" s="224"/>
      <c r="AF31" s="42">
        <v>1</v>
      </c>
      <c r="AH31" s="42">
        <v>1</v>
      </c>
      <c r="AI31" s="42">
        <v>1</v>
      </c>
      <c r="AJ31" s="41"/>
      <c r="AK31" s="51"/>
      <c r="AL31" s="161"/>
      <c r="AM31" s="17"/>
    </row>
    <row r="32" spans="1:47" ht="24" x14ac:dyDescent="0.35">
      <c r="B32" s="7"/>
      <c r="C32" s="404" t="s">
        <v>104</v>
      </c>
      <c r="D32" s="203"/>
      <c r="E32" s="204"/>
      <c r="F32" s="108"/>
      <c r="G32" s="7"/>
      <c r="H32" s="289"/>
      <c r="I32" s="108"/>
      <c r="K32" s="77">
        <f>K17+1</f>
        <v>2</v>
      </c>
      <c r="L32" s="82">
        <f>L17+7</f>
        <v>45579</v>
      </c>
      <c r="M32" s="117">
        <f>L32+1</f>
        <v>45580</v>
      </c>
      <c r="N32" s="117">
        <f t="shared" ref="N32:P32" si="15">M32+1</f>
        <v>45581</v>
      </c>
      <c r="O32" s="80">
        <f t="shared" si="15"/>
        <v>45582</v>
      </c>
      <c r="P32" s="80">
        <f t="shared" si="15"/>
        <v>45583</v>
      </c>
      <c r="Q32" s="82">
        <f t="shared" ref="Q32:R32" si="16">P32+1</f>
        <v>45584</v>
      </c>
      <c r="R32" s="82">
        <f t="shared" si="16"/>
        <v>45585</v>
      </c>
    </row>
    <row r="33" spans="2:39" ht="17.25" customHeight="1" x14ac:dyDescent="0.25">
      <c r="B33" s="205"/>
      <c r="C33" s="404" t="s">
        <v>105</v>
      </c>
      <c r="F33" s="206"/>
      <c r="G33" s="7"/>
      <c r="H33" s="289"/>
      <c r="I33" s="108"/>
      <c r="L33" s="83" t="s">
        <v>25</v>
      </c>
      <c r="M33" s="113" t="s">
        <v>26</v>
      </c>
      <c r="N33" s="113" t="s">
        <v>27</v>
      </c>
      <c r="O33" s="83" t="s">
        <v>28</v>
      </c>
      <c r="P33" s="83" t="s">
        <v>29</v>
      </c>
      <c r="Q33" s="146" t="s">
        <v>30</v>
      </c>
      <c r="R33" s="147" t="s">
        <v>31</v>
      </c>
    </row>
    <row r="34" spans="2:39" ht="17.25" customHeight="1" x14ac:dyDescent="0.25">
      <c r="B34" s="205"/>
      <c r="C34" s="404" t="s">
        <v>106</v>
      </c>
      <c r="F34" s="206"/>
      <c r="G34" s="7"/>
      <c r="H34" s="289"/>
      <c r="I34" s="108"/>
      <c r="K34" s="77" t="s">
        <v>40</v>
      </c>
      <c r="M34" s="29"/>
      <c r="N34" s="29"/>
      <c r="O34" s="29"/>
      <c r="P34" s="2"/>
      <c r="Q34" s="122"/>
      <c r="R34" s="23"/>
    </row>
    <row r="35" spans="2:39" ht="17.25" customHeight="1" x14ac:dyDescent="0.25">
      <c r="B35" s="205"/>
      <c r="C35" s="403" t="s">
        <v>107</v>
      </c>
      <c r="D35" s="206"/>
      <c r="E35" s="206"/>
      <c r="F35" s="206"/>
      <c r="G35" s="7"/>
      <c r="K35" s="72" t="s">
        <v>41</v>
      </c>
      <c r="L35" s="29"/>
      <c r="M35" s="29"/>
      <c r="N35" s="29"/>
      <c r="O35" s="29"/>
      <c r="P35" s="29"/>
      <c r="Q35" s="27"/>
      <c r="R35" s="28"/>
    </row>
    <row r="36" spans="2:39" ht="17.25" customHeight="1" x14ac:dyDescent="0.25">
      <c r="B36" s="205"/>
      <c r="C36" s="404" t="s">
        <v>108</v>
      </c>
      <c r="D36" s="206"/>
      <c r="E36" s="206"/>
      <c r="F36" s="206"/>
      <c r="G36" s="7"/>
      <c r="K36" s="72" t="s">
        <v>42</v>
      </c>
      <c r="N36" s="29"/>
      <c r="O36" s="29"/>
      <c r="P36" s="29"/>
      <c r="Q36" s="27"/>
      <c r="R36" s="28"/>
    </row>
    <row r="37" spans="2:39" ht="17.25" customHeight="1" x14ac:dyDescent="0.25">
      <c r="B37" s="205"/>
      <c r="C37" s="404" t="s">
        <v>109</v>
      </c>
      <c r="D37" s="206"/>
      <c r="E37" s="206"/>
      <c r="F37" s="206"/>
      <c r="G37" s="7"/>
      <c r="K37" s="72" t="s">
        <v>43</v>
      </c>
      <c r="N37" s="29"/>
      <c r="O37" s="29"/>
      <c r="P37" s="29"/>
      <c r="Q37" s="27"/>
      <c r="R37" s="28"/>
    </row>
    <row r="38" spans="2:39" ht="17.25" customHeight="1" x14ac:dyDescent="0.25">
      <c r="B38" s="205"/>
      <c r="C38" s="404" t="s">
        <v>110</v>
      </c>
      <c r="D38" s="206"/>
      <c r="E38" s="206"/>
      <c r="F38" s="206"/>
      <c r="G38" s="7"/>
      <c r="K38" s="72" t="s">
        <v>44</v>
      </c>
      <c r="N38" s="29"/>
      <c r="O38" s="29"/>
      <c r="P38" s="29"/>
      <c r="Q38" s="27"/>
      <c r="R38" s="28"/>
      <c r="T38" s="399"/>
      <c r="U38" s="399"/>
      <c r="V38" s="399"/>
      <c r="W38" s="399"/>
      <c r="X38" s="398"/>
      <c r="Y38" s="399"/>
    </row>
    <row r="39" spans="2:39" ht="17.25" customHeight="1" x14ac:dyDescent="0.25">
      <c r="B39" s="205"/>
      <c r="C39" s="205"/>
      <c r="D39" s="206"/>
      <c r="E39" s="206"/>
      <c r="F39" s="206"/>
      <c r="G39" s="7"/>
      <c r="K39" s="72" t="s">
        <v>45</v>
      </c>
      <c r="N39" s="29"/>
      <c r="O39" s="29"/>
      <c r="P39" s="29"/>
      <c r="Q39" s="27"/>
      <c r="R39" s="28"/>
      <c r="T39" s="399"/>
      <c r="U39" s="399"/>
      <c r="V39" s="399"/>
      <c r="W39" s="399"/>
      <c r="X39" s="398"/>
      <c r="Y39" s="399"/>
    </row>
    <row r="40" spans="2:39" ht="17.25" customHeight="1" x14ac:dyDescent="0.25">
      <c r="B40" s="205"/>
      <c r="C40" s="205"/>
      <c r="D40" s="206"/>
      <c r="E40" s="206"/>
      <c r="F40" s="206"/>
      <c r="G40" s="7"/>
      <c r="K40" s="72" t="s">
        <v>46</v>
      </c>
      <c r="N40" s="29"/>
      <c r="O40" s="29"/>
      <c r="P40" s="29"/>
      <c r="Q40" s="27"/>
      <c r="R40" s="28"/>
      <c r="T40" s="399"/>
      <c r="U40" s="399"/>
      <c r="V40" s="399"/>
      <c r="W40" s="399"/>
      <c r="X40" s="398"/>
      <c r="Y40" s="399"/>
    </row>
    <row r="41" spans="2:39" ht="17.25" customHeight="1" x14ac:dyDescent="0.25">
      <c r="B41" s="205"/>
      <c r="C41" s="205"/>
      <c r="D41" s="206"/>
      <c r="E41" s="206"/>
      <c r="F41" s="206"/>
      <c r="G41" s="7"/>
      <c r="K41" s="72" t="s">
        <v>47</v>
      </c>
      <c r="L41" s="25"/>
      <c r="M41" s="29"/>
      <c r="N41" s="113"/>
      <c r="O41" s="29"/>
      <c r="P41" s="114"/>
      <c r="Q41" s="27"/>
      <c r="R41" s="28"/>
      <c r="T41" s="399"/>
      <c r="U41" s="399"/>
      <c r="V41" s="399"/>
      <c r="W41" s="399"/>
      <c r="X41" s="398"/>
      <c r="Y41" s="399"/>
    </row>
    <row r="42" spans="2:39" ht="17.25" customHeight="1" x14ac:dyDescent="0.25">
      <c r="B42" s="205"/>
      <c r="C42" s="205"/>
      <c r="D42" s="206"/>
      <c r="E42" s="206"/>
      <c r="F42" s="206"/>
      <c r="G42" s="7"/>
      <c r="K42" s="72" t="s">
        <v>48</v>
      </c>
      <c r="L42" s="26">
        <v>2218</v>
      </c>
      <c r="M42" s="29">
        <v>2209</v>
      </c>
      <c r="N42" s="26">
        <v>2218</v>
      </c>
      <c r="O42" s="29">
        <v>2217</v>
      </c>
      <c r="P42" s="29">
        <v>2202</v>
      </c>
      <c r="Q42" s="27"/>
      <c r="R42" s="28"/>
      <c r="T42" s="399"/>
      <c r="U42" s="399"/>
      <c r="V42" s="399"/>
      <c r="W42" s="399"/>
      <c r="X42" s="398"/>
      <c r="Y42" s="399"/>
    </row>
    <row r="43" spans="2:39" ht="17.25" customHeight="1" x14ac:dyDescent="0.25">
      <c r="B43" s="205"/>
      <c r="C43" s="205"/>
      <c r="D43" s="206"/>
      <c r="E43" s="206"/>
      <c r="F43" s="206"/>
      <c r="G43" s="7"/>
      <c r="K43" s="72" t="s">
        <v>49</v>
      </c>
      <c r="L43" s="26">
        <v>2204</v>
      </c>
      <c r="M43" s="29">
        <v>2209</v>
      </c>
      <c r="N43" s="178">
        <v>2215</v>
      </c>
      <c r="O43" s="26">
        <v>2217</v>
      </c>
      <c r="P43" s="29">
        <v>2202</v>
      </c>
      <c r="Q43" s="27"/>
      <c r="R43" s="28"/>
    </row>
    <row r="44" spans="2:39" ht="17.25" customHeight="1" x14ac:dyDescent="0.25">
      <c r="B44" s="205"/>
      <c r="C44" s="205"/>
      <c r="D44" s="206"/>
      <c r="E44" s="206"/>
      <c r="F44" s="206"/>
      <c r="G44" s="7"/>
      <c r="K44" s="77" t="s">
        <v>50</v>
      </c>
      <c r="L44" s="26">
        <v>2204</v>
      </c>
      <c r="M44" s="29">
        <v>2214</v>
      </c>
      <c r="N44" s="412">
        <v>2215</v>
      </c>
      <c r="O44" s="314">
        <v>1101</v>
      </c>
      <c r="P44" s="26">
        <v>2211</v>
      </c>
      <c r="Q44" s="27"/>
      <c r="R44" s="28"/>
      <c r="S44" s="14">
        <v>1101</v>
      </c>
      <c r="T44" s="14">
        <v>2201</v>
      </c>
      <c r="U44" s="14">
        <v>2202</v>
      </c>
      <c r="V44" s="14">
        <v>2203</v>
      </c>
      <c r="W44" s="14">
        <v>2204</v>
      </c>
      <c r="X44" s="330">
        <v>2205</v>
      </c>
      <c r="Y44" s="14">
        <v>2206</v>
      </c>
      <c r="Z44" s="14">
        <v>2209</v>
      </c>
      <c r="AA44" s="14">
        <v>2210</v>
      </c>
      <c r="AB44" s="14">
        <v>2211</v>
      </c>
      <c r="AC44" s="14">
        <v>2212</v>
      </c>
      <c r="AD44" s="14">
        <v>2213</v>
      </c>
      <c r="AE44" s="14">
        <v>2214</v>
      </c>
      <c r="AF44" s="14">
        <v>2215</v>
      </c>
      <c r="AG44" s="14">
        <v>2216</v>
      </c>
      <c r="AH44" s="14">
        <v>2217</v>
      </c>
      <c r="AI44" s="14">
        <v>2218</v>
      </c>
      <c r="AJ44" s="14">
        <v>2219</v>
      </c>
      <c r="AK44" s="10">
        <v>4253</v>
      </c>
    </row>
    <row r="45" spans="2:39" ht="17.25" customHeight="1" x14ac:dyDescent="0.25">
      <c r="B45" s="205"/>
      <c r="C45" s="205"/>
      <c r="D45" s="206"/>
      <c r="E45" s="206"/>
      <c r="F45" s="206"/>
      <c r="G45" s="7"/>
      <c r="K45" s="77" t="s">
        <v>51</v>
      </c>
      <c r="L45" s="31">
        <v>2206</v>
      </c>
      <c r="M45" s="29">
        <v>2214</v>
      </c>
      <c r="N45" s="314">
        <v>1101</v>
      </c>
      <c r="O45" s="314">
        <v>1101</v>
      </c>
      <c r="P45" s="26">
        <v>2211</v>
      </c>
      <c r="Q45" s="27"/>
      <c r="R45" s="28"/>
      <c r="S45" s="35"/>
      <c r="T45" s="35"/>
      <c r="U45" s="35"/>
      <c r="V45" s="35"/>
      <c r="W45" s="35"/>
      <c r="X45" s="278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2:39" ht="17.25" customHeight="1" x14ac:dyDescent="0.25">
      <c r="B46" s="205"/>
      <c r="C46" s="205"/>
      <c r="D46" s="206"/>
      <c r="E46" s="206"/>
      <c r="F46" s="206"/>
      <c r="G46" s="7"/>
      <c r="K46" s="77" t="s">
        <v>52</v>
      </c>
      <c r="L46" s="31">
        <v>2206</v>
      </c>
      <c r="N46" s="314">
        <v>1101</v>
      </c>
      <c r="O46" s="314">
        <v>1101</v>
      </c>
      <c r="P46" s="29"/>
      <c r="Q46" s="24"/>
      <c r="R46" s="121"/>
      <c r="S46" s="44">
        <v>5</v>
      </c>
      <c r="U46" s="42">
        <v>2</v>
      </c>
      <c r="W46" s="42">
        <v>2</v>
      </c>
      <c r="Y46" s="42">
        <v>2</v>
      </c>
      <c r="Z46" s="42">
        <v>2</v>
      </c>
      <c r="AB46" s="42">
        <v>2</v>
      </c>
      <c r="AE46" s="42">
        <v>2</v>
      </c>
      <c r="AF46" s="42">
        <v>2</v>
      </c>
      <c r="AH46" s="42">
        <v>2</v>
      </c>
      <c r="AI46" s="42">
        <v>2</v>
      </c>
      <c r="AJ46" s="41"/>
      <c r="AK46" s="51"/>
      <c r="AL46" s="161"/>
      <c r="AM46" s="17">
        <f>SUM(S46:AK46)</f>
        <v>23</v>
      </c>
    </row>
    <row r="47" spans="2:39" ht="17.25" customHeight="1" x14ac:dyDescent="0.25">
      <c r="B47" s="205"/>
      <c r="C47" s="205"/>
      <c r="D47" s="206"/>
      <c r="E47" s="206"/>
      <c r="F47" s="206"/>
      <c r="G47" s="7"/>
      <c r="K47" s="77">
        <f>K32+1</f>
        <v>3</v>
      </c>
      <c r="L47" s="117">
        <f>L32+7</f>
        <v>45586</v>
      </c>
      <c r="M47" s="80">
        <f>L47+1</f>
        <v>45587</v>
      </c>
      <c r="N47" s="117">
        <f t="shared" ref="N47:P47" si="17">M47+1</f>
        <v>45588</v>
      </c>
      <c r="O47" s="117">
        <f t="shared" si="17"/>
        <v>45589</v>
      </c>
      <c r="P47" s="117">
        <f t="shared" si="17"/>
        <v>45590</v>
      </c>
      <c r="Q47" s="82">
        <f t="shared" ref="Q47:R47" si="18">P47+1</f>
        <v>45591</v>
      </c>
      <c r="R47" s="82">
        <f t="shared" si="18"/>
        <v>45592</v>
      </c>
    </row>
    <row r="48" spans="2:39" ht="17.25" customHeight="1" x14ac:dyDescent="0.25">
      <c r="B48" s="205"/>
      <c r="C48" s="205"/>
      <c r="D48" s="206"/>
      <c r="E48" s="206"/>
      <c r="F48" s="206"/>
      <c r="G48" s="7"/>
      <c r="L48" s="113" t="s">
        <v>25</v>
      </c>
      <c r="M48" s="83" t="s">
        <v>26</v>
      </c>
      <c r="N48" s="83" t="s">
        <v>27</v>
      </c>
      <c r="O48" s="83" t="s">
        <v>28</v>
      </c>
      <c r="P48" s="83" t="s">
        <v>29</v>
      </c>
      <c r="Q48" s="146" t="s">
        <v>30</v>
      </c>
      <c r="R48" s="147" t="s">
        <v>31</v>
      </c>
    </row>
    <row r="49" spans="2:39" ht="17.25" customHeight="1" x14ac:dyDescent="0.25">
      <c r="B49" s="205"/>
      <c r="C49" s="205"/>
      <c r="D49" s="206"/>
      <c r="E49" s="206"/>
      <c r="F49" s="206"/>
      <c r="G49" s="7"/>
      <c r="K49" s="77" t="s">
        <v>40</v>
      </c>
      <c r="L49" s="29"/>
      <c r="M49" s="29"/>
      <c r="N49" s="29"/>
      <c r="O49" s="29"/>
      <c r="Q49" s="122"/>
      <c r="R49" s="23"/>
      <c r="T49" s="10"/>
      <c r="U49" s="10"/>
      <c r="V49" s="10"/>
      <c r="W49" s="10"/>
      <c r="X49" s="202"/>
      <c r="Y49" s="152"/>
      <c r="Z49" s="152"/>
      <c r="AA49" s="152"/>
    </row>
    <row r="50" spans="2:39" ht="17.25" customHeight="1" x14ac:dyDescent="0.25">
      <c r="B50" s="205"/>
      <c r="C50" s="205"/>
      <c r="D50" s="206"/>
      <c r="E50" s="206"/>
      <c r="F50" s="206"/>
      <c r="G50" s="7"/>
      <c r="K50" s="72" t="s">
        <v>41</v>
      </c>
      <c r="O50" s="29"/>
      <c r="P50" s="114"/>
      <c r="Q50" s="27"/>
      <c r="R50" s="28"/>
      <c r="S50" s="340"/>
      <c r="T50" s="152"/>
      <c r="U50" s="10"/>
      <c r="V50" s="10"/>
      <c r="W50" s="10"/>
      <c r="X50" s="106"/>
      <c r="Y50" s="10"/>
      <c r="Z50" s="10"/>
      <c r="AA50" s="10"/>
    </row>
    <row r="51" spans="2:39" ht="17.25" customHeight="1" x14ac:dyDescent="0.25">
      <c r="B51" s="205"/>
      <c r="C51" s="205"/>
      <c r="D51" s="206"/>
      <c r="E51" s="206"/>
      <c r="F51" s="206"/>
      <c r="G51" s="7"/>
      <c r="K51" s="72" t="s">
        <v>42</v>
      </c>
      <c r="P51" s="386"/>
      <c r="Q51" s="27"/>
      <c r="R51" s="28"/>
      <c r="T51" s="152"/>
      <c r="U51" s="10"/>
      <c r="V51" s="10"/>
      <c r="W51" s="10"/>
      <c r="X51" s="106"/>
      <c r="Y51" s="10"/>
      <c r="Z51" s="10"/>
      <c r="AA51" s="10"/>
    </row>
    <row r="52" spans="2:39" ht="17.25" customHeight="1" x14ac:dyDescent="0.25">
      <c r="B52" s="205"/>
      <c r="C52" s="205"/>
      <c r="D52" s="206"/>
      <c r="E52" s="206"/>
      <c r="F52" s="206"/>
      <c r="G52" s="7"/>
      <c r="H52" s="291"/>
      <c r="I52" s="108"/>
      <c r="J52" s="7"/>
      <c r="K52" s="72" t="s">
        <v>43</v>
      </c>
      <c r="P52" s="386"/>
      <c r="Q52" s="27"/>
      <c r="R52" s="28"/>
      <c r="T52" s="152"/>
      <c r="U52" s="10"/>
      <c r="V52" s="10"/>
      <c r="W52" s="10"/>
      <c r="X52" s="106"/>
      <c r="Y52" s="10"/>
      <c r="Z52" s="10"/>
      <c r="AA52" s="10"/>
    </row>
    <row r="53" spans="2:39" ht="17.25" customHeight="1" x14ac:dyDescent="0.25">
      <c r="B53" s="205"/>
      <c r="C53" s="205"/>
      <c r="D53" s="206"/>
      <c r="E53" s="206"/>
      <c r="F53" s="206"/>
      <c r="G53" s="7"/>
      <c r="H53" s="291"/>
      <c r="I53" s="108"/>
      <c r="J53" s="7"/>
      <c r="K53" s="72" t="s">
        <v>44</v>
      </c>
      <c r="N53" s="29"/>
      <c r="Q53" s="27"/>
      <c r="R53" s="28"/>
      <c r="T53" s="152"/>
      <c r="U53" s="10"/>
      <c r="V53" s="10"/>
      <c r="W53" s="10"/>
      <c r="X53" s="106"/>
      <c r="Y53" s="10"/>
      <c r="Z53" s="10"/>
      <c r="AA53" s="10"/>
    </row>
    <row r="54" spans="2:39" ht="17.25" customHeight="1" x14ac:dyDescent="0.25">
      <c r="B54" s="205"/>
      <c r="C54" s="205"/>
      <c r="D54" s="206"/>
      <c r="E54" s="206"/>
      <c r="F54" s="206"/>
      <c r="G54" s="7"/>
      <c r="H54" s="292"/>
      <c r="I54" s="108"/>
      <c r="J54" s="7"/>
      <c r="K54" s="72" t="s">
        <v>45</v>
      </c>
      <c r="Q54" s="27"/>
      <c r="R54" s="28"/>
      <c r="T54" s="10"/>
      <c r="U54" s="10"/>
      <c r="V54" s="10"/>
      <c r="W54" s="10"/>
      <c r="X54" s="106"/>
      <c r="Y54" s="10"/>
      <c r="Z54" s="10"/>
      <c r="AA54" s="10"/>
    </row>
    <row r="55" spans="2:39" ht="17.25" customHeight="1" x14ac:dyDescent="0.25">
      <c r="B55" s="205"/>
      <c r="C55" s="205"/>
      <c r="D55" s="206"/>
      <c r="E55" s="206"/>
      <c r="F55" s="206"/>
      <c r="G55" s="7"/>
      <c r="H55" s="291"/>
      <c r="I55" s="108"/>
      <c r="J55" s="7"/>
      <c r="K55" s="72" t="s">
        <v>46</v>
      </c>
      <c r="Q55" s="27"/>
      <c r="R55" s="28"/>
      <c r="T55" s="10"/>
      <c r="U55" s="10"/>
      <c r="V55" s="10"/>
      <c r="W55" s="10"/>
      <c r="X55" s="106"/>
      <c r="Y55" s="10"/>
      <c r="Z55" s="10"/>
      <c r="AA55" s="10"/>
    </row>
    <row r="56" spans="2:39" ht="17.25" customHeight="1" x14ac:dyDescent="0.25">
      <c r="B56" s="205"/>
      <c r="C56" s="205"/>
      <c r="D56" s="206"/>
      <c r="E56" s="206"/>
      <c r="F56" s="206"/>
      <c r="G56" s="7"/>
      <c r="H56" s="291"/>
      <c r="I56" s="108"/>
      <c r="J56" s="7"/>
      <c r="K56" s="72" t="s">
        <v>47</v>
      </c>
      <c r="Q56" s="27"/>
      <c r="R56" s="28"/>
    </row>
    <row r="57" spans="2:39" ht="17.25" customHeight="1" x14ac:dyDescent="0.25">
      <c r="B57" s="205"/>
      <c r="C57" s="205"/>
      <c r="D57" s="206"/>
      <c r="E57" s="206"/>
      <c r="F57" s="206"/>
      <c r="G57" s="7"/>
      <c r="H57" s="291"/>
      <c r="I57" s="108"/>
      <c r="J57" s="7"/>
      <c r="K57" s="72" t="s">
        <v>48</v>
      </c>
      <c r="L57" s="26">
        <v>2218</v>
      </c>
      <c r="M57" s="26">
        <v>2214</v>
      </c>
      <c r="N57" s="26">
        <v>2218</v>
      </c>
      <c r="O57" s="29">
        <v>2217</v>
      </c>
      <c r="P57" s="26">
        <v>2202</v>
      </c>
      <c r="Q57" s="27"/>
      <c r="R57" s="28"/>
    </row>
    <row r="58" spans="2:39" ht="17.25" customHeight="1" x14ac:dyDescent="0.25">
      <c r="B58" s="205"/>
      <c r="C58" s="205"/>
      <c r="D58" s="206"/>
      <c r="E58" s="206"/>
      <c r="F58" s="206"/>
      <c r="G58" s="7"/>
      <c r="H58" s="291"/>
      <c r="I58" s="108"/>
      <c r="J58" s="7"/>
      <c r="K58" s="72" t="s">
        <v>49</v>
      </c>
      <c r="L58" s="31">
        <v>2212</v>
      </c>
      <c r="M58" s="26">
        <v>2214</v>
      </c>
      <c r="N58" s="178">
        <v>2215</v>
      </c>
      <c r="O58" s="26">
        <v>2210</v>
      </c>
      <c r="P58" s="26">
        <v>2202</v>
      </c>
      <c r="Q58" s="27"/>
      <c r="R58" s="28"/>
    </row>
    <row r="59" spans="2:39" ht="17.25" customHeight="1" x14ac:dyDescent="0.25">
      <c r="B59" s="205"/>
      <c r="C59" s="205"/>
      <c r="D59" s="206"/>
      <c r="E59" s="206"/>
      <c r="F59" s="206"/>
      <c r="G59" s="7"/>
      <c r="H59" s="292"/>
      <c r="I59" s="108"/>
      <c r="J59" s="7"/>
      <c r="K59" s="77" t="s">
        <v>50</v>
      </c>
      <c r="L59" s="31">
        <v>2212</v>
      </c>
      <c r="M59" s="331">
        <v>2201</v>
      </c>
      <c r="N59" s="412">
        <v>2215</v>
      </c>
      <c r="O59" s="26">
        <v>2210</v>
      </c>
      <c r="P59" s="26">
        <v>2211</v>
      </c>
      <c r="Q59" s="27"/>
      <c r="R59" s="28"/>
      <c r="S59" s="14">
        <v>1101</v>
      </c>
      <c r="T59" s="14">
        <v>2201</v>
      </c>
      <c r="U59" s="14">
        <v>2202</v>
      </c>
      <c r="V59" s="14">
        <v>2203</v>
      </c>
      <c r="W59" s="14">
        <v>2204</v>
      </c>
      <c r="X59" s="330">
        <v>2205</v>
      </c>
      <c r="Y59" s="14">
        <v>2206</v>
      </c>
      <c r="Z59" s="14">
        <v>2209</v>
      </c>
      <c r="AA59" s="14">
        <v>2210</v>
      </c>
      <c r="AB59" s="14">
        <v>2211</v>
      </c>
      <c r="AC59" s="14">
        <v>2212</v>
      </c>
      <c r="AD59" s="14">
        <v>2213</v>
      </c>
      <c r="AE59" s="14">
        <v>2214</v>
      </c>
      <c r="AF59" s="14">
        <v>2215</v>
      </c>
      <c r="AG59" s="14">
        <v>2216</v>
      </c>
      <c r="AH59" s="14">
        <v>2217</v>
      </c>
      <c r="AI59" s="14">
        <v>2218</v>
      </c>
      <c r="AJ59" s="14">
        <v>2219</v>
      </c>
      <c r="AK59" s="10">
        <v>4253</v>
      </c>
    </row>
    <row r="60" spans="2:39" ht="17.25" customHeight="1" x14ac:dyDescent="0.25">
      <c r="B60" s="205"/>
      <c r="C60" s="205"/>
      <c r="D60" s="206"/>
      <c r="E60" s="206"/>
      <c r="F60" s="206"/>
      <c r="G60" s="7"/>
      <c r="H60" s="291"/>
      <c r="I60" s="108"/>
      <c r="J60" s="7"/>
      <c r="K60" s="77" t="s">
        <v>51</v>
      </c>
      <c r="L60" s="29">
        <v>2206</v>
      </c>
      <c r="M60" s="331">
        <v>2201</v>
      </c>
      <c r="N60" s="314">
        <v>1101</v>
      </c>
      <c r="O60" s="314">
        <v>1101</v>
      </c>
      <c r="P60" s="26">
        <v>2211</v>
      </c>
      <c r="Q60" s="27"/>
      <c r="R60" s="28"/>
      <c r="S60" s="35"/>
      <c r="T60" s="35"/>
      <c r="U60" s="35"/>
      <c r="V60" s="35"/>
      <c r="W60" s="35"/>
      <c r="X60" s="278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2:39" ht="17.25" customHeight="1" x14ac:dyDescent="0.25">
      <c r="B61" s="205"/>
      <c r="C61" s="205"/>
      <c r="D61" s="206"/>
      <c r="E61" s="206"/>
      <c r="F61" s="206"/>
      <c r="G61" s="7"/>
      <c r="K61" s="77" t="s">
        <v>52</v>
      </c>
      <c r="L61" s="29">
        <v>2206</v>
      </c>
      <c r="N61" s="314">
        <v>1101</v>
      </c>
      <c r="O61" s="314">
        <v>1101</v>
      </c>
      <c r="Q61" s="24"/>
      <c r="R61" s="121"/>
      <c r="S61" s="44">
        <v>4</v>
      </c>
      <c r="T61" s="42">
        <v>2</v>
      </c>
      <c r="U61" s="42">
        <v>2</v>
      </c>
      <c r="Y61" s="42">
        <v>2</v>
      </c>
      <c r="AA61" s="42">
        <v>2</v>
      </c>
      <c r="AB61" s="42">
        <v>2</v>
      </c>
      <c r="AC61" s="42">
        <v>2</v>
      </c>
      <c r="AE61" s="42">
        <v>2</v>
      </c>
      <c r="AF61" s="42">
        <v>2</v>
      </c>
      <c r="AH61" s="42">
        <v>1</v>
      </c>
      <c r="AI61" s="42">
        <v>2</v>
      </c>
      <c r="AJ61" s="41"/>
      <c r="AK61" s="51"/>
      <c r="AL61" s="161"/>
      <c r="AM61" s="17"/>
    </row>
    <row r="62" spans="2:39" ht="17.25" customHeight="1" x14ac:dyDescent="0.25">
      <c r="B62" s="205"/>
      <c r="C62" s="205"/>
      <c r="D62" s="206"/>
      <c r="E62" s="206"/>
      <c r="F62" s="206"/>
      <c r="G62" s="7"/>
      <c r="K62" s="77">
        <f>K47+1</f>
        <v>4</v>
      </c>
      <c r="L62" s="82">
        <f>L47+7</f>
        <v>45593</v>
      </c>
      <c r="M62" s="80">
        <f>L62+1</f>
        <v>45594</v>
      </c>
      <c r="N62" s="80">
        <f t="shared" ref="N62:P62" si="19">M62+1</f>
        <v>45595</v>
      </c>
      <c r="O62" s="80">
        <f t="shared" si="19"/>
        <v>45596</v>
      </c>
      <c r="P62" s="262">
        <f t="shared" si="19"/>
        <v>45597</v>
      </c>
      <c r="Q62" s="82">
        <f t="shared" ref="Q62:R62" si="20">P62+1</f>
        <v>45598</v>
      </c>
      <c r="R62" s="82">
        <f t="shared" si="20"/>
        <v>45599</v>
      </c>
    </row>
    <row r="63" spans="2:39" ht="17.25" customHeight="1" x14ac:dyDescent="0.25">
      <c r="B63" s="205"/>
      <c r="C63" s="205"/>
      <c r="D63" s="206"/>
      <c r="E63" s="206"/>
      <c r="F63" s="206"/>
      <c r="G63" s="7"/>
      <c r="L63" s="83" t="s">
        <v>25</v>
      </c>
      <c r="M63" s="83" t="s">
        <v>26</v>
      </c>
      <c r="N63" s="83" t="s">
        <v>27</v>
      </c>
      <c r="O63" s="83" t="s">
        <v>28</v>
      </c>
      <c r="P63" s="115" t="s">
        <v>29</v>
      </c>
      <c r="Q63" s="150" t="s">
        <v>30</v>
      </c>
      <c r="R63" s="151" t="s">
        <v>31</v>
      </c>
      <c r="U63" s="10"/>
      <c r="V63" s="10"/>
      <c r="W63" s="10"/>
      <c r="X63" s="106"/>
      <c r="Y63" s="10"/>
      <c r="Z63" s="10"/>
    </row>
    <row r="64" spans="2:39" ht="17.25" customHeight="1" x14ac:dyDescent="0.25">
      <c r="B64" s="205"/>
      <c r="C64" s="205"/>
      <c r="D64" s="206"/>
      <c r="E64" s="206"/>
      <c r="F64" s="206"/>
      <c r="G64" s="7"/>
      <c r="K64" s="77" t="s">
        <v>40</v>
      </c>
      <c r="P64" s="418"/>
      <c r="Q64" s="27"/>
      <c r="R64" s="27"/>
      <c r="U64" s="10"/>
      <c r="V64" s="10"/>
      <c r="W64" s="10"/>
      <c r="X64" s="106"/>
      <c r="Y64" s="10"/>
      <c r="Z64" s="10"/>
    </row>
    <row r="65" spans="2:39" ht="17.25" customHeight="1" x14ac:dyDescent="0.25">
      <c r="B65" s="205"/>
      <c r="C65" s="205"/>
      <c r="D65" s="206"/>
      <c r="E65" s="206"/>
      <c r="F65" s="206"/>
      <c r="G65" s="7"/>
      <c r="K65" s="72" t="s">
        <v>41</v>
      </c>
      <c r="O65" s="29"/>
      <c r="P65" s="418"/>
      <c r="Q65" s="152"/>
      <c r="R65" s="27"/>
      <c r="T65" s="10"/>
      <c r="U65" s="10"/>
      <c r="V65" s="152"/>
      <c r="W65" s="152"/>
      <c r="X65" s="106"/>
      <c r="Y65" s="152"/>
      <c r="Z65" s="10"/>
    </row>
    <row r="66" spans="2:39" ht="17.25" customHeight="1" x14ac:dyDescent="0.25">
      <c r="B66" s="205"/>
      <c r="C66" s="205"/>
      <c r="D66" s="206"/>
      <c r="E66" s="206"/>
      <c r="F66" s="206"/>
      <c r="G66" s="7"/>
      <c r="K66" s="72" t="s">
        <v>42</v>
      </c>
      <c r="O66" s="29"/>
      <c r="P66" s="418"/>
      <c r="Q66" s="152"/>
      <c r="R66" s="27"/>
      <c r="T66" s="10"/>
      <c r="U66" s="152"/>
      <c r="V66" s="152"/>
      <c r="W66" s="10"/>
      <c r="X66" s="106"/>
      <c r="Y66" s="152"/>
      <c r="Z66" s="10"/>
    </row>
    <row r="67" spans="2:39" ht="17.25" customHeight="1" x14ac:dyDescent="0.25">
      <c r="B67" s="205"/>
      <c r="C67" s="205"/>
      <c r="D67" s="206"/>
      <c r="E67" s="206"/>
      <c r="F67" s="206"/>
      <c r="G67" s="7"/>
      <c r="K67" s="72" t="s">
        <v>43</v>
      </c>
      <c r="M67" s="45"/>
      <c r="P67" s="418"/>
      <c r="Q67" s="152"/>
      <c r="R67" s="27"/>
      <c r="T67" s="152"/>
      <c r="U67" s="152"/>
      <c r="V67" s="152"/>
      <c r="W67" s="10"/>
      <c r="X67" s="106"/>
      <c r="Y67" s="10"/>
      <c r="Z67" s="10"/>
    </row>
    <row r="68" spans="2:39" ht="17.25" customHeight="1" x14ac:dyDescent="0.25">
      <c r="B68" s="205"/>
      <c r="C68" s="205"/>
      <c r="D68" s="206"/>
      <c r="E68" s="206"/>
      <c r="F68" s="206"/>
      <c r="G68" s="7"/>
      <c r="K68" s="72" t="s">
        <v>44</v>
      </c>
      <c r="P68" s="418"/>
      <c r="Q68" s="153"/>
      <c r="R68" s="27"/>
      <c r="T68" s="152"/>
      <c r="U68" s="152"/>
      <c r="V68" s="152"/>
      <c r="W68" s="10"/>
      <c r="X68" s="106"/>
      <c r="Y68" s="10"/>
      <c r="Z68" s="10"/>
    </row>
    <row r="69" spans="2:39" ht="17.25" customHeight="1" x14ac:dyDescent="0.25">
      <c r="B69" s="205"/>
      <c r="C69" s="205"/>
      <c r="D69" s="206"/>
      <c r="E69" s="206"/>
      <c r="F69" s="206"/>
      <c r="G69" s="7"/>
      <c r="K69" s="72" t="s">
        <v>45</v>
      </c>
      <c r="P69" s="418"/>
      <c r="Q69" s="153"/>
      <c r="R69" s="27"/>
      <c r="T69" s="10"/>
      <c r="U69" s="10"/>
      <c r="V69" s="152"/>
      <c r="W69" s="10"/>
      <c r="X69" s="106"/>
      <c r="Y69" s="10"/>
      <c r="Z69" s="10"/>
    </row>
    <row r="70" spans="2:39" ht="17.25" customHeight="1" x14ac:dyDescent="0.25">
      <c r="B70" s="205"/>
      <c r="C70" s="205"/>
      <c r="D70" s="206"/>
      <c r="E70" s="206"/>
      <c r="F70" s="206"/>
      <c r="G70" s="7"/>
      <c r="K70" s="72" t="s">
        <v>46</v>
      </c>
      <c r="L70" s="46"/>
      <c r="M70" s="46"/>
      <c r="N70" s="46"/>
      <c r="O70" s="46"/>
      <c r="P70" s="422"/>
      <c r="Q70" s="154"/>
      <c r="R70" s="27"/>
      <c r="U70" s="10"/>
      <c r="V70" s="10"/>
      <c r="W70" s="10"/>
    </row>
    <row r="71" spans="2:39" ht="17.25" customHeight="1" x14ac:dyDescent="0.25">
      <c r="B71" s="205"/>
      <c r="C71" s="205"/>
      <c r="D71" s="206"/>
      <c r="E71" s="206"/>
      <c r="F71" s="206"/>
      <c r="G71" s="7"/>
      <c r="K71" s="72" t="s">
        <v>47</v>
      </c>
      <c r="L71" s="29"/>
      <c r="N71" s="29"/>
      <c r="P71" s="422"/>
      <c r="Q71" s="27"/>
      <c r="R71" s="27"/>
      <c r="U71" s="10"/>
      <c r="V71" s="10"/>
      <c r="W71" s="10"/>
    </row>
    <row r="72" spans="2:39" x14ac:dyDescent="0.25">
      <c r="B72" s="7"/>
      <c r="C72" s="7"/>
      <c r="D72" s="7"/>
      <c r="E72" s="199"/>
      <c r="F72" s="108"/>
      <c r="G72" s="7"/>
      <c r="K72" s="72" t="s">
        <v>48</v>
      </c>
      <c r="L72" s="26">
        <v>2204</v>
      </c>
      <c r="M72" s="29">
        <v>2209</v>
      </c>
      <c r="N72" s="29">
        <v>2218</v>
      </c>
      <c r="O72" s="29">
        <v>2217</v>
      </c>
      <c r="P72" s="418"/>
      <c r="Q72" s="27"/>
      <c r="R72" s="27"/>
    </row>
    <row r="73" spans="2:39" x14ac:dyDescent="0.25">
      <c r="B73" s="7"/>
      <c r="C73" s="7"/>
      <c r="D73" s="7"/>
      <c r="E73" s="199"/>
      <c r="F73" s="108"/>
      <c r="G73" s="7"/>
      <c r="K73" s="72" t="s">
        <v>49</v>
      </c>
      <c r="L73" s="26">
        <v>2204</v>
      </c>
      <c r="M73" s="26">
        <v>2209</v>
      </c>
      <c r="N73" s="412">
        <v>2215</v>
      </c>
      <c r="O73" s="26">
        <v>2219</v>
      </c>
      <c r="P73" s="418"/>
      <c r="Q73" s="27"/>
      <c r="R73" s="27"/>
    </row>
    <row r="74" spans="2:39" x14ac:dyDescent="0.25">
      <c r="B74" s="7"/>
      <c r="C74" s="7"/>
      <c r="D74" s="7"/>
      <c r="E74" s="199"/>
      <c r="F74" s="108"/>
      <c r="G74" s="7"/>
      <c r="K74" s="77" t="s">
        <v>50</v>
      </c>
      <c r="L74" s="29">
        <v>2216</v>
      </c>
      <c r="M74" s="26">
        <v>2214</v>
      </c>
      <c r="N74" s="26">
        <v>2203</v>
      </c>
      <c r="O74" s="26">
        <v>2219</v>
      </c>
      <c r="P74" s="418"/>
      <c r="Q74" s="27"/>
      <c r="R74" s="27"/>
      <c r="S74" s="14">
        <v>1101</v>
      </c>
      <c r="T74" s="14">
        <v>2201</v>
      </c>
      <c r="U74" s="14">
        <v>2202</v>
      </c>
      <c r="V74" s="14">
        <v>2203</v>
      </c>
      <c r="W74" s="14">
        <v>2204</v>
      </c>
      <c r="X74" s="330">
        <v>2205</v>
      </c>
      <c r="Y74" s="14">
        <v>2206</v>
      </c>
      <c r="Z74" s="14">
        <v>2209</v>
      </c>
      <c r="AA74" s="14">
        <v>2210</v>
      </c>
      <c r="AB74" s="14">
        <v>2211</v>
      </c>
      <c r="AC74" s="14">
        <v>2212</v>
      </c>
      <c r="AD74" s="14">
        <v>2213</v>
      </c>
      <c r="AE74" s="14">
        <v>2214</v>
      </c>
      <c r="AF74" s="14">
        <v>2215</v>
      </c>
      <c r="AG74" s="14">
        <v>2216</v>
      </c>
      <c r="AH74" s="14">
        <v>2217</v>
      </c>
      <c r="AI74" s="14">
        <v>2218</v>
      </c>
      <c r="AJ74" s="14">
        <v>2219</v>
      </c>
      <c r="AK74" s="10">
        <v>4253</v>
      </c>
    </row>
    <row r="75" spans="2:39" x14ac:dyDescent="0.25">
      <c r="B75" s="7"/>
      <c r="C75" s="7"/>
      <c r="D75" s="7"/>
      <c r="E75" s="199"/>
      <c r="F75" s="108"/>
      <c r="G75" s="7"/>
      <c r="K75" s="77" t="s">
        <v>51</v>
      </c>
      <c r="L75" s="29">
        <v>2216</v>
      </c>
      <c r="M75" s="26">
        <v>2214</v>
      </c>
      <c r="N75" s="314">
        <v>1101</v>
      </c>
      <c r="O75" s="314">
        <v>1101</v>
      </c>
      <c r="P75" s="418"/>
      <c r="Q75" s="27"/>
      <c r="R75" s="27"/>
      <c r="S75" s="35"/>
      <c r="T75" s="35"/>
      <c r="U75" s="35"/>
      <c r="V75" s="35"/>
      <c r="W75" s="35"/>
      <c r="X75" s="278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2:39" x14ac:dyDescent="0.25">
      <c r="B76" s="7"/>
      <c r="C76" s="7"/>
      <c r="D76" s="7"/>
      <c r="E76" s="199"/>
      <c r="F76" s="108"/>
      <c r="G76" s="7"/>
      <c r="K76" s="77" t="s">
        <v>52</v>
      </c>
      <c r="N76" s="314">
        <v>1101</v>
      </c>
      <c r="O76" s="314">
        <v>1101</v>
      </c>
      <c r="P76" s="418"/>
      <c r="Q76" s="27"/>
      <c r="R76" s="27"/>
      <c r="S76" s="44">
        <v>4</v>
      </c>
      <c r="V76" s="42">
        <v>1</v>
      </c>
      <c r="W76" s="42">
        <v>2</v>
      </c>
      <c r="Z76" s="42">
        <v>2</v>
      </c>
      <c r="AE76" s="42">
        <v>2</v>
      </c>
      <c r="AF76" s="42">
        <v>1</v>
      </c>
      <c r="AG76" s="42">
        <v>2</v>
      </c>
      <c r="AH76" s="42">
        <v>1</v>
      </c>
      <c r="AI76" s="42">
        <v>1</v>
      </c>
      <c r="AJ76" s="41">
        <v>2</v>
      </c>
      <c r="AK76" s="51"/>
      <c r="AL76" s="161"/>
      <c r="AM76" s="17"/>
    </row>
    <row r="77" spans="2:39" x14ac:dyDescent="0.25">
      <c r="B77" s="7"/>
      <c r="C77" s="7"/>
      <c r="D77" s="7"/>
      <c r="E77" s="199"/>
      <c r="F77" s="108"/>
      <c r="G77" s="7"/>
      <c r="K77" s="413">
        <f>K62+1</f>
        <v>5</v>
      </c>
      <c r="L77" s="117">
        <f>L62+7</f>
        <v>45600</v>
      </c>
      <c r="M77" s="117">
        <f t="shared" ref="M77:R77" si="21">L77+1</f>
        <v>45601</v>
      </c>
      <c r="N77" s="82">
        <f t="shared" si="21"/>
        <v>45602</v>
      </c>
      <c r="O77" s="82">
        <f t="shared" si="21"/>
        <v>45603</v>
      </c>
      <c r="P77" s="82">
        <f t="shared" si="21"/>
        <v>45604</v>
      </c>
      <c r="Q77" s="82">
        <f t="shared" si="21"/>
        <v>45605</v>
      </c>
      <c r="R77" s="82">
        <f t="shared" si="21"/>
        <v>45606</v>
      </c>
    </row>
    <row r="78" spans="2:39" x14ac:dyDescent="0.25">
      <c r="B78" s="7"/>
      <c r="C78" s="7"/>
      <c r="D78" s="7"/>
      <c r="E78" s="199"/>
      <c r="F78" s="108"/>
      <c r="G78" s="7"/>
      <c r="K78" s="414"/>
      <c r="L78" s="113" t="s">
        <v>25</v>
      </c>
      <c r="M78" s="113" t="s">
        <v>26</v>
      </c>
      <c r="N78" s="113" t="s">
        <v>27</v>
      </c>
      <c r="O78" s="113" t="s">
        <v>28</v>
      </c>
      <c r="P78" s="113" t="s">
        <v>29</v>
      </c>
      <c r="Q78" s="146" t="s">
        <v>30</v>
      </c>
      <c r="R78" s="147" t="s">
        <v>31</v>
      </c>
    </row>
    <row r="79" spans="2:39" x14ac:dyDescent="0.25">
      <c r="B79" s="7"/>
      <c r="C79" s="7"/>
      <c r="D79" s="7"/>
      <c r="E79" s="199"/>
      <c r="F79" s="108"/>
      <c r="G79" s="7"/>
      <c r="K79" s="77" t="s">
        <v>40</v>
      </c>
      <c r="L79" s="29"/>
      <c r="M79" s="29"/>
      <c r="P79" s="114"/>
      <c r="Q79" s="122"/>
      <c r="R79" s="23"/>
      <c r="T79" s="428"/>
      <c r="W79" s="428"/>
      <c r="X79" s="428"/>
      <c r="Y79" s="429"/>
      <c r="Z79" s="429"/>
      <c r="AA79" s="429"/>
      <c r="AC79" s="10"/>
      <c r="AD79" s="10"/>
      <c r="AE79" s="10"/>
    </row>
    <row r="80" spans="2:39" x14ac:dyDescent="0.25">
      <c r="B80" s="7"/>
      <c r="C80" s="7"/>
      <c r="D80" s="7"/>
      <c r="E80" s="199"/>
      <c r="F80" s="108"/>
      <c r="G80" s="7"/>
      <c r="K80" s="72" t="s">
        <v>41</v>
      </c>
      <c r="L80" s="29"/>
      <c r="M80" s="29"/>
      <c r="P80" s="254">
        <v>1101</v>
      </c>
      <c r="Q80" s="27"/>
      <c r="R80" s="28"/>
      <c r="T80" s="429"/>
      <c r="V80" s="428"/>
      <c r="W80" s="428"/>
      <c r="X80" s="431"/>
      <c r="Y80" s="429"/>
      <c r="Z80" s="429"/>
      <c r="AA80" s="429"/>
      <c r="AC80" s="10"/>
      <c r="AD80" s="10"/>
      <c r="AE80" s="10"/>
    </row>
    <row r="81" spans="2:39" x14ac:dyDescent="0.25">
      <c r="B81" s="7"/>
      <c r="C81" s="7"/>
      <c r="D81" s="7"/>
      <c r="E81" s="199"/>
      <c r="F81" s="108"/>
      <c r="G81" s="7"/>
      <c r="K81" s="72" t="s">
        <v>42</v>
      </c>
      <c r="L81" s="29"/>
      <c r="M81" s="29"/>
      <c r="P81" s="254">
        <v>1101</v>
      </c>
      <c r="Q81" s="27"/>
      <c r="R81" s="28"/>
      <c r="T81" s="429"/>
      <c r="V81" s="428"/>
      <c r="W81" s="428"/>
      <c r="Y81" s="429"/>
      <c r="AA81" s="429"/>
      <c r="AC81" s="10"/>
      <c r="AD81" s="10"/>
      <c r="AE81" s="10"/>
    </row>
    <row r="82" spans="2:39" x14ac:dyDescent="0.25">
      <c r="B82" s="7"/>
      <c r="C82" s="7"/>
      <c r="D82" s="7"/>
      <c r="E82" s="199"/>
      <c r="F82" s="108"/>
      <c r="G82" s="7"/>
      <c r="K82" s="72" t="s">
        <v>43</v>
      </c>
      <c r="L82" s="29"/>
      <c r="M82" s="29"/>
      <c r="P82" s="254">
        <v>1101</v>
      </c>
      <c r="Q82" s="27"/>
      <c r="R82" s="28"/>
      <c r="T82" s="428"/>
      <c r="U82" s="428"/>
      <c r="V82" s="428"/>
      <c r="W82" s="428"/>
      <c r="Y82" s="429"/>
      <c r="AA82" s="429"/>
      <c r="AC82" s="10"/>
      <c r="AD82" s="152"/>
      <c r="AE82" s="10"/>
    </row>
    <row r="83" spans="2:39" x14ac:dyDescent="0.25">
      <c r="B83" s="7"/>
      <c r="C83" s="7"/>
      <c r="D83" s="7"/>
      <c r="E83" s="199"/>
      <c r="F83" s="108"/>
      <c r="G83" s="7"/>
      <c r="K83" s="72" t="s">
        <v>44</v>
      </c>
      <c r="L83" s="29"/>
      <c r="M83" s="29"/>
      <c r="O83" s="386"/>
      <c r="P83" s="254">
        <v>1101</v>
      </c>
      <c r="Q83" s="27"/>
      <c r="R83" s="28"/>
      <c r="T83" s="428"/>
      <c r="U83" s="428"/>
      <c r="V83" s="428"/>
      <c r="W83" s="429"/>
      <c r="X83" s="428"/>
      <c r="Y83" s="429"/>
      <c r="Z83" s="429"/>
      <c r="AA83" s="429"/>
      <c r="AC83" s="10"/>
      <c r="AD83" s="152"/>
      <c r="AE83" s="10"/>
    </row>
    <row r="84" spans="2:39" x14ac:dyDescent="0.25">
      <c r="B84" s="7"/>
      <c r="C84" s="7"/>
      <c r="D84" s="7"/>
      <c r="E84" s="199"/>
      <c r="F84" s="108"/>
      <c r="G84" s="7"/>
      <c r="K84" s="72" t="s">
        <v>45</v>
      </c>
      <c r="L84" s="29"/>
      <c r="M84" s="29"/>
      <c r="P84" s="254">
        <v>1101</v>
      </c>
      <c r="Q84" s="27"/>
      <c r="R84" s="28"/>
      <c r="T84" s="428"/>
      <c r="U84" s="428"/>
      <c r="V84" s="428"/>
      <c r="W84" s="429"/>
      <c r="X84" s="428"/>
      <c r="Y84" s="429"/>
      <c r="Z84" s="429"/>
      <c r="AA84" s="428"/>
      <c r="AC84" s="10"/>
      <c r="AD84" s="10"/>
      <c r="AE84" s="10"/>
    </row>
    <row r="85" spans="2:39" x14ac:dyDescent="0.25">
      <c r="B85" s="7"/>
      <c r="C85" s="7"/>
      <c r="D85" s="7"/>
      <c r="E85" s="199"/>
      <c r="F85" s="108"/>
      <c r="G85" s="7"/>
      <c r="K85" s="72" t="s">
        <v>46</v>
      </c>
      <c r="L85" s="46"/>
      <c r="M85" s="46"/>
      <c r="N85" s="29"/>
      <c r="O85" s="29"/>
      <c r="P85" s="29"/>
      <c r="Q85" s="27"/>
      <c r="R85" s="28"/>
      <c r="T85" s="429"/>
      <c r="U85" s="429"/>
      <c r="V85" s="429"/>
      <c r="W85" s="429"/>
      <c r="X85" s="431"/>
      <c r="Y85" s="429"/>
      <c r="Z85" s="429"/>
      <c r="AA85" s="428"/>
    </row>
    <row r="86" spans="2:39" x14ac:dyDescent="0.25">
      <c r="B86" s="7"/>
      <c r="C86" s="7"/>
      <c r="D86" s="7"/>
      <c r="E86" s="199"/>
      <c r="F86" s="108"/>
      <c r="G86" s="7"/>
      <c r="K86" s="72" t="s">
        <v>47</v>
      </c>
      <c r="Q86" s="27"/>
      <c r="R86" s="28"/>
    </row>
    <row r="87" spans="2:39" x14ac:dyDescent="0.25">
      <c r="B87" s="7"/>
      <c r="C87" s="7"/>
      <c r="D87" s="7"/>
      <c r="E87" s="199"/>
      <c r="F87" s="108"/>
      <c r="G87" s="7"/>
      <c r="K87" s="72" t="s">
        <v>48</v>
      </c>
      <c r="L87" s="321">
        <v>2212</v>
      </c>
      <c r="M87" s="321">
        <v>2209</v>
      </c>
      <c r="N87" s="26">
        <v>2217</v>
      </c>
      <c r="O87" s="29">
        <v>2018</v>
      </c>
      <c r="P87" s="31">
        <v>2215</v>
      </c>
      <c r="Q87" s="27"/>
      <c r="R87" s="28"/>
    </row>
    <row r="88" spans="2:39" x14ac:dyDescent="0.25">
      <c r="B88" s="7"/>
      <c r="C88" s="7"/>
      <c r="D88" s="7"/>
      <c r="E88" s="199"/>
      <c r="F88" s="108"/>
      <c r="G88" s="7"/>
      <c r="K88" s="72" t="s">
        <v>49</v>
      </c>
      <c r="L88" s="321">
        <v>2212</v>
      </c>
      <c r="M88" s="321">
        <v>2209</v>
      </c>
      <c r="N88" s="26">
        <v>2217</v>
      </c>
      <c r="O88" s="26">
        <v>2018</v>
      </c>
      <c r="P88" s="26">
        <v>2215</v>
      </c>
      <c r="Q88" s="27"/>
      <c r="R88" s="28"/>
    </row>
    <row r="89" spans="2:39" x14ac:dyDescent="0.25">
      <c r="B89" s="7"/>
      <c r="C89" s="7"/>
      <c r="D89" s="7"/>
      <c r="E89" s="199"/>
      <c r="F89" s="108"/>
      <c r="G89" s="7"/>
      <c r="K89" s="77" t="s">
        <v>50</v>
      </c>
      <c r="L89" s="321">
        <v>2210</v>
      </c>
      <c r="M89" s="321">
        <v>2210</v>
      </c>
      <c r="N89" s="26">
        <v>2203</v>
      </c>
      <c r="O89" s="29">
        <v>2216</v>
      </c>
      <c r="P89" s="29">
        <v>2211</v>
      </c>
      <c r="Q89" s="27"/>
      <c r="R89" s="28"/>
      <c r="S89" s="14">
        <v>1101</v>
      </c>
      <c r="T89" s="14">
        <v>2201</v>
      </c>
      <c r="U89" s="14">
        <v>2202</v>
      </c>
      <c r="V89" s="14">
        <v>2203</v>
      </c>
      <c r="W89" s="14">
        <v>2204</v>
      </c>
      <c r="X89" s="330">
        <v>2205</v>
      </c>
      <c r="Y89" s="14">
        <v>2206</v>
      </c>
      <c r="Z89" s="14">
        <v>2209</v>
      </c>
      <c r="AA89" s="14">
        <v>2210</v>
      </c>
      <c r="AB89" s="14">
        <v>2211</v>
      </c>
      <c r="AC89" s="14">
        <v>2212</v>
      </c>
      <c r="AD89" s="14">
        <v>2213</v>
      </c>
      <c r="AE89" s="14">
        <v>2214</v>
      </c>
      <c r="AF89" s="14">
        <v>2215</v>
      </c>
      <c r="AG89" s="14">
        <v>2216</v>
      </c>
      <c r="AH89" s="14">
        <v>2217</v>
      </c>
      <c r="AI89" s="14">
        <v>2218</v>
      </c>
      <c r="AJ89" s="14">
        <v>2219</v>
      </c>
      <c r="AK89" s="10">
        <v>4253</v>
      </c>
    </row>
    <row r="90" spans="2:39" x14ac:dyDescent="0.25">
      <c r="B90" s="7"/>
      <c r="C90" s="7"/>
      <c r="D90" s="7"/>
      <c r="E90" s="199"/>
      <c r="F90" s="108"/>
      <c r="G90" s="7"/>
      <c r="K90" s="77" t="s">
        <v>51</v>
      </c>
      <c r="L90" s="279">
        <v>2219</v>
      </c>
      <c r="M90" s="321">
        <v>2201</v>
      </c>
      <c r="N90" s="279">
        <v>2219</v>
      </c>
      <c r="O90" s="26">
        <v>2216</v>
      </c>
      <c r="P90" s="26">
        <v>2211</v>
      </c>
      <c r="Q90" s="27"/>
      <c r="R90" s="28"/>
      <c r="S90" s="340"/>
      <c r="T90" s="341"/>
      <c r="U90" s="341"/>
      <c r="V90" s="341"/>
      <c r="W90" s="341"/>
      <c r="Y90" s="341"/>
      <c r="Z90" s="341"/>
      <c r="AA90" s="341"/>
      <c r="AB90" s="341"/>
      <c r="AC90" s="341"/>
      <c r="AD90" s="341"/>
      <c r="AE90" s="341"/>
      <c r="AF90" s="341"/>
      <c r="AG90" s="341"/>
      <c r="AH90" s="341"/>
      <c r="AI90" s="341"/>
      <c r="AJ90" s="111"/>
      <c r="AK90" s="261"/>
      <c r="AL90" s="32"/>
    </row>
    <row r="91" spans="2:39" x14ac:dyDescent="0.25">
      <c r="B91" s="7"/>
      <c r="C91" s="7"/>
      <c r="D91" s="7"/>
      <c r="E91" s="199"/>
      <c r="F91" s="108"/>
      <c r="G91" s="7"/>
      <c r="K91" s="77" t="s">
        <v>52</v>
      </c>
      <c r="L91" s="279">
        <v>2219</v>
      </c>
      <c r="M91" s="321">
        <v>2201</v>
      </c>
      <c r="N91" s="279">
        <v>2219</v>
      </c>
      <c r="Q91" s="24"/>
      <c r="R91" s="121"/>
      <c r="S91" s="44">
        <v>5</v>
      </c>
      <c r="T91" s="42">
        <v>2</v>
      </c>
      <c r="V91" s="42">
        <v>1</v>
      </c>
      <c r="Z91" s="42">
        <v>2</v>
      </c>
      <c r="AA91" s="42">
        <v>2</v>
      </c>
      <c r="AB91" s="42">
        <v>2</v>
      </c>
      <c r="AC91" s="42">
        <v>2</v>
      </c>
      <c r="AE91" s="224"/>
      <c r="AF91" s="42">
        <v>2</v>
      </c>
      <c r="AG91" s="42">
        <v>2</v>
      </c>
      <c r="AH91" s="42">
        <v>2</v>
      </c>
      <c r="AI91" s="42">
        <v>2</v>
      </c>
      <c r="AJ91" s="41">
        <v>2</v>
      </c>
      <c r="AK91" s="51"/>
      <c r="AL91" s="53"/>
      <c r="AM91" s="17"/>
    </row>
    <row r="92" spans="2:39" x14ac:dyDescent="0.25">
      <c r="B92" s="7"/>
      <c r="C92" s="7"/>
      <c r="D92" s="7"/>
      <c r="E92" s="199"/>
      <c r="F92" s="108"/>
      <c r="G92" s="7"/>
      <c r="K92" s="77">
        <f>K77+1</f>
        <v>6</v>
      </c>
      <c r="L92" s="82">
        <f>L77+7</f>
        <v>45607</v>
      </c>
      <c r="M92" s="82">
        <f t="shared" ref="M92:R92" si="22">L92+1</f>
        <v>45608</v>
      </c>
      <c r="N92" s="82">
        <f t="shared" si="22"/>
        <v>45609</v>
      </c>
      <c r="O92" s="82">
        <f t="shared" si="22"/>
        <v>45610</v>
      </c>
      <c r="P92" s="82">
        <f t="shared" si="22"/>
        <v>45611</v>
      </c>
      <c r="Q92" s="82">
        <f t="shared" si="22"/>
        <v>45612</v>
      </c>
      <c r="R92" s="82">
        <f t="shared" si="22"/>
        <v>45613</v>
      </c>
      <c r="S92" s="370"/>
      <c r="T92" s="106"/>
      <c r="U92" s="106"/>
      <c r="V92" s="106"/>
      <c r="W92" s="106"/>
      <c r="X92" s="106"/>
      <c r="Y92" s="106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107"/>
      <c r="AK92" s="106"/>
      <c r="AL92" s="7"/>
    </row>
    <row r="93" spans="2:39" x14ac:dyDescent="0.25">
      <c r="B93" s="7"/>
      <c r="C93" s="7"/>
      <c r="D93" s="7"/>
      <c r="E93" s="199"/>
      <c r="F93" s="108"/>
      <c r="G93" s="7"/>
      <c r="L93" s="113" t="s">
        <v>25</v>
      </c>
      <c r="M93" s="113" t="s">
        <v>26</v>
      </c>
      <c r="N93" s="113" t="s">
        <v>27</v>
      </c>
      <c r="O93" s="113" t="s">
        <v>28</v>
      </c>
      <c r="P93" s="113" t="s">
        <v>29</v>
      </c>
      <c r="Q93" s="146" t="s">
        <v>30</v>
      </c>
      <c r="R93" s="147" t="s">
        <v>31</v>
      </c>
      <c r="T93" s="152"/>
      <c r="U93" s="152"/>
      <c r="V93" s="152"/>
      <c r="W93" s="152"/>
      <c r="X93" s="152"/>
      <c r="Y93" s="10"/>
    </row>
    <row r="94" spans="2:39" x14ac:dyDescent="0.25">
      <c r="B94" s="7"/>
      <c r="C94" s="7"/>
      <c r="D94" s="7"/>
      <c r="E94" s="199"/>
      <c r="F94" s="108"/>
      <c r="G94" s="7"/>
      <c r="K94" s="77" t="s">
        <v>40</v>
      </c>
      <c r="L94" s="29"/>
      <c r="M94" s="29"/>
      <c r="O94" s="29"/>
      <c r="Q94" s="122"/>
      <c r="R94" s="23"/>
      <c r="T94" s="209"/>
      <c r="U94" s="152"/>
      <c r="V94" s="152"/>
      <c r="W94" s="152"/>
      <c r="X94" s="152"/>
      <c r="Y94" s="10"/>
    </row>
    <row r="95" spans="2:39" x14ac:dyDescent="0.25">
      <c r="B95" s="7"/>
      <c r="C95" s="7"/>
      <c r="D95" s="7"/>
      <c r="E95" s="199"/>
      <c r="F95" s="108"/>
      <c r="G95" s="7"/>
      <c r="K95" s="72" t="s">
        <v>41</v>
      </c>
      <c r="L95" s="2"/>
      <c r="M95" s="26">
        <v>2215</v>
      </c>
      <c r="P95" s="182">
        <v>2218</v>
      </c>
      <c r="Q95" s="27"/>
      <c r="R95" s="28"/>
      <c r="T95" s="152"/>
      <c r="U95" s="152"/>
      <c r="V95" s="152"/>
      <c r="W95" s="202"/>
      <c r="X95" s="152"/>
      <c r="Y95" s="10"/>
    </row>
    <row r="96" spans="2:39" x14ac:dyDescent="0.25">
      <c r="B96" s="7"/>
      <c r="C96" s="7"/>
      <c r="D96" s="7"/>
      <c r="E96" s="199"/>
      <c r="F96" s="108"/>
      <c r="G96" s="7"/>
      <c r="K96" s="72" t="s">
        <v>42</v>
      </c>
      <c r="M96" s="26">
        <v>2215</v>
      </c>
      <c r="P96" s="269">
        <v>2218</v>
      </c>
      <c r="Q96" s="27"/>
      <c r="R96" s="28"/>
      <c r="T96" s="152"/>
      <c r="U96" s="10"/>
      <c r="V96" s="152"/>
      <c r="W96" s="152"/>
      <c r="X96" s="152"/>
      <c r="Y96" s="10"/>
    </row>
    <row r="97" spans="2:41" x14ac:dyDescent="0.25">
      <c r="B97" s="7"/>
      <c r="C97" s="7"/>
      <c r="D97" s="7"/>
      <c r="E97" s="199"/>
      <c r="F97" s="108"/>
      <c r="G97" s="7"/>
      <c r="K97" s="72" t="s">
        <v>43</v>
      </c>
      <c r="P97" s="269">
        <v>2218</v>
      </c>
      <c r="Q97" s="27"/>
      <c r="R97" s="28"/>
      <c r="T97" s="152"/>
      <c r="U97" s="10"/>
      <c r="V97" s="152"/>
      <c r="W97" s="152"/>
      <c r="X97" s="152"/>
      <c r="Y97" s="10"/>
    </row>
    <row r="98" spans="2:41" x14ac:dyDescent="0.25">
      <c r="B98" s="7"/>
      <c r="C98" s="7"/>
      <c r="D98" s="7"/>
      <c r="E98" s="199"/>
      <c r="F98" s="108"/>
      <c r="G98" s="7"/>
      <c r="K98" s="72" t="s">
        <v>44</v>
      </c>
      <c r="P98" s="269"/>
      <c r="Q98" s="27"/>
      <c r="R98" s="28"/>
      <c r="T98" s="10"/>
      <c r="U98" s="152"/>
      <c r="V98" s="10"/>
      <c r="W98" s="10"/>
      <c r="X98" s="106"/>
      <c r="Y98" s="10"/>
    </row>
    <row r="99" spans="2:41" x14ac:dyDescent="0.25">
      <c r="B99" s="7"/>
      <c r="C99" s="7"/>
      <c r="D99" s="7"/>
      <c r="E99" s="199"/>
      <c r="F99" s="108"/>
      <c r="G99" s="7"/>
      <c r="K99" s="72" t="s">
        <v>45</v>
      </c>
      <c r="O99" s="29"/>
      <c r="Q99" s="27"/>
      <c r="R99" s="28"/>
      <c r="T99" s="10"/>
      <c r="U99" s="10"/>
      <c r="V99" s="10"/>
      <c r="W99" s="10"/>
      <c r="X99" s="106"/>
      <c r="Y99" s="10"/>
    </row>
    <row r="100" spans="2:41" x14ac:dyDescent="0.25">
      <c r="B100" s="7"/>
      <c r="C100" s="7"/>
      <c r="D100" s="7"/>
      <c r="E100" s="199"/>
      <c r="F100" s="108"/>
      <c r="G100" s="7"/>
      <c r="K100" s="72" t="s">
        <v>46</v>
      </c>
      <c r="O100" s="29"/>
      <c r="Q100" s="27"/>
      <c r="R100" s="28"/>
    </row>
    <row r="101" spans="2:41" x14ac:dyDescent="0.25">
      <c r="B101" s="7"/>
      <c r="C101" s="7"/>
      <c r="D101" s="7"/>
      <c r="E101" s="199"/>
      <c r="F101" s="108"/>
      <c r="G101" s="7"/>
      <c r="K101" s="72" t="s">
        <v>47</v>
      </c>
      <c r="L101" s="29"/>
      <c r="N101" s="279"/>
      <c r="Q101" s="27"/>
      <c r="R101" s="28"/>
    </row>
    <row r="102" spans="2:41" x14ac:dyDescent="0.25">
      <c r="B102" s="7"/>
      <c r="C102" s="7"/>
      <c r="D102" s="7"/>
      <c r="E102" s="199"/>
      <c r="F102" s="108"/>
      <c r="G102" s="7"/>
      <c r="K102" s="72" t="s">
        <v>48</v>
      </c>
      <c r="L102" s="26">
        <v>2217</v>
      </c>
      <c r="M102" s="26">
        <v>2209</v>
      </c>
      <c r="N102" s="314">
        <v>1101</v>
      </c>
      <c r="O102" s="26">
        <v>2217</v>
      </c>
      <c r="P102" s="26">
        <v>2205</v>
      </c>
      <c r="Q102" s="27"/>
      <c r="R102" s="28"/>
    </row>
    <row r="103" spans="2:41" x14ac:dyDescent="0.25">
      <c r="B103" s="7"/>
      <c r="C103" s="7"/>
      <c r="D103" s="7"/>
      <c r="E103" s="199"/>
      <c r="F103" s="108"/>
      <c r="G103" s="7"/>
      <c r="K103" s="72" t="s">
        <v>49</v>
      </c>
      <c r="L103" s="26">
        <v>2204</v>
      </c>
      <c r="M103" s="26">
        <v>2209</v>
      </c>
      <c r="N103" s="314">
        <v>1101</v>
      </c>
      <c r="O103" s="26">
        <v>2210</v>
      </c>
      <c r="P103" s="26">
        <v>2205</v>
      </c>
      <c r="Q103" s="27"/>
      <c r="R103" s="28"/>
    </row>
    <row r="104" spans="2:41" x14ac:dyDescent="0.25">
      <c r="B104" s="7"/>
      <c r="C104" s="7"/>
      <c r="D104" s="7"/>
      <c r="E104" s="199"/>
      <c r="F104" s="108"/>
      <c r="G104" s="7"/>
      <c r="K104" s="77" t="s">
        <v>50</v>
      </c>
      <c r="L104" s="26">
        <v>2204</v>
      </c>
      <c r="M104" s="26">
        <v>2201</v>
      </c>
      <c r="N104" s="314">
        <v>1101</v>
      </c>
      <c r="O104" s="26">
        <v>2219</v>
      </c>
      <c r="P104" s="26">
        <v>2211</v>
      </c>
      <c r="Q104" s="27"/>
      <c r="R104" s="28"/>
      <c r="S104" s="14">
        <v>1101</v>
      </c>
      <c r="T104" s="400">
        <v>2201</v>
      </c>
      <c r="U104" s="14">
        <v>2202</v>
      </c>
      <c r="V104" s="14">
        <v>2203</v>
      </c>
      <c r="W104" s="14">
        <v>2204</v>
      </c>
      <c r="X104" s="330">
        <v>2205</v>
      </c>
      <c r="Y104" s="14">
        <v>2206</v>
      </c>
      <c r="Z104" s="14">
        <v>2209</v>
      </c>
      <c r="AA104" s="14">
        <v>2210</v>
      </c>
      <c r="AB104" s="14">
        <v>2211</v>
      </c>
      <c r="AC104" s="14">
        <v>2212</v>
      </c>
      <c r="AD104" s="14">
        <v>2213</v>
      </c>
      <c r="AE104" s="14">
        <v>2214</v>
      </c>
      <c r="AF104" s="14">
        <v>2215</v>
      </c>
      <c r="AG104" s="14">
        <v>2216</v>
      </c>
      <c r="AH104" s="14">
        <v>2217</v>
      </c>
      <c r="AI104" s="14">
        <v>2218</v>
      </c>
      <c r="AJ104" s="14">
        <v>2219</v>
      </c>
      <c r="AK104" s="10">
        <v>4253</v>
      </c>
    </row>
    <row r="105" spans="2:41" x14ac:dyDescent="0.25">
      <c r="B105" s="7"/>
      <c r="C105" s="7"/>
      <c r="D105" s="7"/>
      <c r="E105" s="199"/>
      <c r="F105" s="108"/>
      <c r="G105" s="7"/>
      <c r="K105" s="77" t="s">
        <v>51</v>
      </c>
      <c r="L105" s="26">
        <v>2206</v>
      </c>
      <c r="M105" s="26">
        <v>2201</v>
      </c>
      <c r="N105" s="26">
        <v>2216</v>
      </c>
      <c r="O105" s="26">
        <v>2219</v>
      </c>
      <c r="P105" s="26">
        <v>2211</v>
      </c>
      <c r="Q105" s="27"/>
      <c r="R105" s="28"/>
      <c r="S105" s="35"/>
      <c r="T105" s="401"/>
      <c r="U105" s="35"/>
      <c r="V105" s="35"/>
      <c r="W105" s="35"/>
      <c r="X105" s="278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2:41" x14ac:dyDescent="0.25">
      <c r="B106" s="7"/>
      <c r="C106" s="7"/>
      <c r="D106" s="7"/>
      <c r="E106" s="199"/>
      <c r="F106" s="108"/>
      <c r="G106" s="7"/>
      <c r="K106" s="77" t="s">
        <v>52</v>
      </c>
      <c r="L106" s="26">
        <v>2206</v>
      </c>
      <c r="M106" s="386"/>
      <c r="Q106" s="27"/>
      <c r="R106" s="121"/>
      <c r="S106" s="44">
        <v>3</v>
      </c>
      <c r="T106" s="399">
        <v>2</v>
      </c>
      <c r="V106" s="42">
        <v>0</v>
      </c>
      <c r="W106" s="42">
        <v>2</v>
      </c>
      <c r="X106" s="224">
        <v>2</v>
      </c>
      <c r="Y106" s="42">
        <v>2</v>
      </c>
      <c r="Z106" s="42">
        <v>2</v>
      </c>
      <c r="AA106" s="42">
        <v>1</v>
      </c>
      <c r="AB106" s="42">
        <v>2</v>
      </c>
      <c r="AG106" s="42">
        <v>1</v>
      </c>
      <c r="AH106" s="42">
        <v>2</v>
      </c>
      <c r="AI106" s="42">
        <v>3</v>
      </c>
      <c r="AJ106" s="41">
        <v>2</v>
      </c>
      <c r="AK106" s="51"/>
      <c r="AL106" s="53"/>
      <c r="AM106" s="17">
        <f>SUM(S106:AK106)</f>
        <v>24</v>
      </c>
    </row>
    <row r="107" spans="2:41" x14ac:dyDescent="0.25">
      <c r="B107" s="7"/>
      <c r="C107" s="7"/>
      <c r="D107" s="7"/>
      <c r="E107" s="199"/>
      <c r="F107" s="108"/>
      <c r="G107" s="7"/>
      <c r="K107" s="77">
        <f>K92+1</f>
        <v>7</v>
      </c>
      <c r="L107" s="82">
        <f>L92+7</f>
        <v>45614</v>
      </c>
      <c r="M107" s="82">
        <f t="shared" ref="M107:R107" si="23">L107+1</f>
        <v>45615</v>
      </c>
      <c r="N107" s="82">
        <f t="shared" si="23"/>
        <v>45616</v>
      </c>
      <c r="O107" s="82">
        <f t="shared" si="23"/>
        <v>45617</v>
      </c>
      <c r="P107" s="82">
        <f t="shared" si="23"/>
        <v>45618</v>
      </c>
      <c r="Q107" s="82">
        <f t="shared" si="23"/>
        <v>45619</v>
      </c>
      <c r="R107" s="82">
        <f t="shared" si="23"/>
        <v>45620</v>
      </c>
      <c r="AN107" s="35"/>
      <c r="AO107" s="10"/>
    </row>
    <row r="108" spans="2:41" x14ac:dyDescent="0.25">
      <c r="B108" s="7"/>
      <c r="C108" s="7"/>
      <c r="D108" s="7"/>
      <c r="E108" s="199"/>
      <c r="F108" s="108"/>
      <c r="G108" s="7"/>
      <c r="L108" s="113" t="s">
        <v>25</v>
      </c>
      <c r="M108" s="113" t="s">
        <v>26</v>
      </c>
      <c r="N108" s="113" t="s">
        <v>27</v>
      </c>
      <c r="O108" s="83" t="s">
        <v>28</v>
      </c>
      <c r="P108" s="83" t="s">
        <v>29</v>
      </c>
      <c r="Q108" s="146" t="s">
        <v>30</v>
      </c>
      <c r="R108" s="147" t="s">
        <v>31</v>
      </c>
      <c r="T108" s="10"/>
      <c r="U108" s="10"/>
      <c r="V108" s="10"/>
      <c r="W108" s="10"/>
      <c r="X108" s="106"/>
      <c r="Y108" s="10"/>
      <c r="Z108" s="10"/>
    </row>
    <row r="109" spans="2:41" x14ac:dyDescent="0.25">
      <c r="B109" s="7"/>
      <c r="C109" s="7"/>
      <c r="D109" s="7"/>
      <c r="E109" s="199"/>
      <c r="F109" s="108"/>
      <c r="G109" s="7"/>
      <c r="K109" s="77" t="s">
        <v>40</v>
      </c>
      <c r="P109" s="29"/>
      <c r="Q109" s="27"/>
      <c r="R109" s="23"/>
      <c r="T109" s="10"/>
      <c r="U109" s="152"/>
      <c r="V109" s="152"/>
      <c r="W109" s="152"/>
      <c r="X109" s="152"/>
      <c r="Y109" s="10"/>
      <c r="Z109" s="10"/>
    </row>
    <row r="110" spans="2:41" x14ac:dyDescent="0.25">
      <c r="B110" s="7"/>
      <c r="C110" s="7"/>
      <c r="D110" s="7"/>
      <c r="E110" s="199"/>
      <c r="F110" s="108"/>
      <c r="G110" s="7"/>
      <c r="K110" s="72" t="s">
        <v>41</v>
      </c>
      <c r="O110" s="387"/>
      <c r="P110" s="268">
        <v>2212</v>
      </c>
      <c r="Q110" s="27"/>
      <c r="R110" s="28"/>
      <c r="T110" s="10"/>
      <c r="U110" s="152"/>
      <c r="V110" s="152"/>
      <c r="X110" s="152"/>
      <c r="Y110" s="10"/>
      <c r="Z110" s="10"/>
    </row>
    <row r="111" spans="2:41" x14ac:dyDescent="0.25">
      <c r="B111" s="7"/>
      <c r="C111" s="7"/>
      <c r="D111" s="7"/>
      <c r="E111" s="199"/>
      <c r="F111" s="108"/>
      <c r="G111" s="7"/>
      <c r="K111" s="72" t="s">
        <v>42</v>
      </c>
      <c r="O111" s="387"/>
      <c r="P111" s="268">
        <v>2212</v>
      </c>
      <c r="Q111" s="27"/>
      <c r="R111" s="28"/>
      <c r="T111" s="10"/>
      <c r="U111" s="152"/>
      <c r="V111" s="152"/>
      <c r="X111" s="202"/>
      <c r="Y111" s="10"/>
      <c r="Z111" s="10"/>
    </row>
    <row r="112" spans="2:41" x14ac:dyDescent="0.25">
      <c r="B112" s="7"/>
      <c r="C112" s="7"/>
      <c r="D112" s="7"/>
      <c r="E112" s="199"/>
      <c r="F112" s="108"/>
      <c r="G112" s="7"/>
      <c r="K112" s="72" t="s">
        <v>43</v>
      </c>
      <c r="P112" s="268">
        <v>2212</v>
      </c>
      <c r="Q112" s="27"/>
      <c r="R112" s="28"/>
      <c r="S112" s="340"/>
      <c r="T112" s="10"/>
      <c r="U112" s="152"/>
      <c r="V112" s="152"/>
      <c r="X112" s="152"/>
      <c r="Y112" s="152"/>
      <c r="Z112" s="10"/>
    </row>
    <row r="113" spans="2:39" x14ac:dyDescent="0.25">
      <c r="B113" s="7"/>
      <c r="C113" s="7"/>
      <c r="D113" s="7"/>
      <c r="E113" s="199"/>
      <c r="F113" s="108"/>
      <c r="G113" s="7"/>
      <c r="K113" s="72" t="s">
        <v>44</v>
      </c>
      <c r="P113" s="268">
        <v>2212</v>
      </c>
      <c r="Q113" s="27"/>
      <c r="R113" s="28"/>
      <c r="S113" s="340"/>
      <c r="T113" s="10"/>
      <c r="U113" s="152"/>
      <c r="V113" s="152"/>
      <c r="X113" s="152"/>
      <c r="Y113" s="10"/>
      <c r="Z113" s="10"/>
    </row>
    <row r="114" spans="2:39" x14ac:dyDescent="0.25">
      <c r="B114" s="7"/>
      <c r="C114" s="7"/>
      <c r="D114" s="7"/>
      <c r="E114" s="199"/>
      <c r="F114" s="108"/>
      <c r="G114" s="7"/>
      <c r="K114" s="72" t="s">
        <v>45</v>
      </c>
      <c r="P114" s="268">
        <v>2212</v>
      </c>
      <c r="Q114" s="27"/>
      <c r="R114" s="28"/>
      <c r="S114" s="340"/>
    </row>
    <row r="115" spans="2:39" x14ac:dyDescent="0.25">
      <c r="B115" s="7"/>
      <c r="C115" s="7"/>
      <c r="D115" s="7"/>
      <c r="E115" s="199"/>
      <c r="F115" s="108"/>
      <c r="G115" s="7"/>
      <c r="K115" s="72" t="s">
        <v>46</v>
      </c>
      <c r="L115" s="29"/>
      <c r="M115" s="29"/>
      <c r="N115" s="2"/>
      <c r="O115" s="31"/>
      <c r="P115" s="29"/>
      <c r="Q115" s="27"/>
      <c r="R115" s="28"/>
    </row>
    <row r="116" spans="2:39" x14ac:dyDescent="0.25">
      <c r="B116" s="7"/>
      <c r="C116" s="7"/>
      <c r="D116" s="7"/>
      <c r="E116" s="199"/>
      <c r="F116" s="108"/>
      <c r="G116" s="7"/>
      <c r="K116" s="72" t="s">
        <v>47</v>
      </c>
      <c r="L116" s="45"/>
      <c r="Q116" s="27"/>
      <c r="R116" s="28"/>
    </row>
    <row r="117" spans="2:39" x14ac:dyDescent="0.25">
      <c r="B117" s="7"/>
      <c r="C117" s="7"/>
      <c r="D117" s="7"/>
      <c r="E117" s="199"/>
      <c r="F117" s="108"/>
      <c r="G117" s="7"/>
      <c r="K117" s="72" t="s">
        <v>48</v>
      </c>
      <c r="L117" s="26">
        <v>2218</v>
      </c>
      <c r="M117" s="26">
        <v>2209</v>
      </c>
      <c r="N117" s="26">
        <v>2205</v>
      </c>
      <c r="O117" s="26">
        <v>2217</v>
      </c>
      <c r="P117" s="26">
        <v>2202</v>
      </c>
      <c r="Q117" s="27"/>
      <c r="R117" s="28"/>
    </row>
    <row r="118" spans="2:39" x14ac:dyDescent="0.25">
      <c r="B118" s="7"/>
      <c r="C118" s="7"/>
      <c r="D118" s="7"/>
      <c r="E118" s="199"/>
      <c r="F118" s="108"/>
      <c r="G118" s="7"/>
      <c r="K118" s="72" t="s">
        <v>49</v>
      </c>
      <c r="L118" s="26">
        <v>2212</v>
      </c>
      <c r="M118" s="26">
        <v>2209</v>
      </c>
      <c r="N118" s="26">
        <v>2205</v>
      </c>
      <c r="O118" s="26">
        <v>2210</v>
      </c>
      <c r="P118" s="26">
        <v>2202</v>
      </c>
      <c r="Q118" s="27"/>
      <c r="R118" s="28"/>
    </row>
    <row r="119" spans="2:39" x14ac:dyDescent="0.25">
      <c r="B119" s="7"/>
      <c r="C119" s="7"/>
      <c r="D119" s="7"/>
      <c r="E119" s="199"/>
      <c r="F119" s="108"/>
      <c r="G119" s="7"/>
      <c r="K119" s="77" t="s">
        <v>50</v>
      </c>
      <c r="L119" s="26">
        <v>2212</v>
      </c>
      <c r="M119" s="26">
        <v>2213</v>
      </c>
      <c r="N119" s="26">
        <v>2203</v>
      </c>
      <c r="O119" s="26">
        <v>2210</v>
      </c>
      <c r="P119" s="26">
        <v>2211</v>
      </c>
      <c r="Q119" s="27"/>
      <c r="R119" s="28"/>
      <c r="S119" s="14">
        <v>1101</v>
      </c>
      <c r="T119" s="14">
        <v>2201</v>
      </c>
      <c r="U119" s="14">
        <v>2202</v>
      </c>
      <c r="V119" s="14">
        <v>2203</v>
      </c>
      <c r="W119" s="14">
        <v>2204</v>
      </c>
      <c r="X119" s="330">
        <v>2205</v>
      </c>
      <c r="Y119" s="14">
        <v>2206</v>
      </c>
      <c r="Z119" s="14">
        <v>2209</v>
      </c>
      <c r="AA119" s="14">
        <v>2210</v>
      </c>
      <c r="AB119" s="14">
        <v>2211</v>
      </c>
      <c r="AC119" s="14">
        <v>2212</v>
      </c>
      <c r="AD119" s="14">
        <v>2213</v>
      </c>
      <c r="AE119" s="14">
        <v>2214</v>
      </c>
      <c r="AF119" s="14">
        <v>2215</v>
      </c>
      <c r="AG119" s="14">
        <v>2216</v>
      </c>
      <c r="AH119" s="14">
        <v>2217</v>
      </c>
      <c r="AI119" s="14">
        <v>2218</v>
      </c>
      <c r="AJ119" s="14">
        <v>2219</v>
      </c>
      <c r="AK119" s="10">
        <v>4253</v>
      </c>
    </row>
    <row r="120" spans="2:39" x14ac:dyDescent="0.25">
      <c r="B120" s="7"/>
      <c r="C120" s="7"/>
      <c r="D120" s="7"/>
      <c r="E120" s="199"/>
      <c r="F120" s="108"/>
      <c r="G120" s="7"/>
      <c r="K120" s="77" t="s">
        <v>51</v>
      </c>
      <c r="L120" s="26">
        <v>2206</v>
      </c>
      <c r="M120" s="26">
        <v>2213</v>
      </c>
      <c r="N120" s="314">
        <v>1101</v>
      </c>
      <c r="O120" s="314">
        <v>1101</v>
      </c>
      <c r="P120" s="26">
        <v>2211</v>
      </c>
      <c r="Q120" s="27"/>
      <c r="R120" s="28"/>
      <c r="S120" s="35"/>
      <c r="T120" s="35"/>
      <c r="U120" s="35"/>
      <c r="V120" s="35"/>
      <c r="W120" s="35"/>
      <c r="X120" s="278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2:39" x14ac:dyDescent="0.25">
      <c r="B121" s="7"/>
      <c r="C121" s="7"/>
      <c r="D121" s="7"/>
      <c r="E121" s="199"/>
      <c r="F121" s="108"/>
      <c r="G121" s="7"/>
      <c r="K121" s="77" t="s">
        <v>52</v>
      </c>
      <c r="L121" s="26">
        <v>2206</v>
      </c>
      <c r="M121" s="386"/>
      <c r="N121" s="314">
        <v>1101</v>
      </c>
      <c r="O121" s="314">
        <v>1101</v>
      </c>
      <c r="Q121" s="27"/>
      <c r="R121" s="121"/>
      <c r="S121" s="44">
        <v>4</v>
      </c>
      <c r="U121" s="42">
        <v>2</v>
      </c>
      <c r="V121" s="42">
        <v>1</v>
      </c>
      <c r="X121" s="224">
        <v>2</v>
      </c>
      <c r="Y121" s="42">
        <v>2</v>
      </c>
      <c r="Z121" s="42">
        <v>2</v>
      </c>
      <c r="AA121" s="42">
        <v>2</v>
      </c>
      <c r="AB121" s="224">
        <v>2</v>
      </c>
      <c r="AC121" s="42">
        <v>7</v>
      </c>
      <c r="AD121" s="42">
        <v>2</v>
      </c>
      <c r="AH121" s="42">
        <v>1</v>
      </c>
      <c r="AI121" s="42">
        <v>1</v>
      </c>
      <c r="AJ121" s="41"/>
      <c r="AK121" s="51"/>
      <c r="AL121" s="161"/>
      <c r="AM121" s="17">
        <f>SUM(S121:AJ121)</f>
        <v>28</v>
      </c>
    </row>
    <row r="122" spans="2:39" x14ac:dyDescent="0.25">
      <c r="B122" s="7"/>
      <c r="C122" s="7"/>
      <c r="D122" s="7"/>
      <c r="E122" s="199"/>
      <c r="F122" s="108"/>
      <c r="G122" s="7"/>
      <c r="K122" s="118">
        <f>K107+1</f>
        <v>8</v>
      </c>
      <c r="L122" s="117">
        <f>L107+7</f>
        <v>45621</v>
      </c>
      <c r="M122" s="117">
        <f t="shared" ref="M122:R122" si="24">L122+1</f>
        <v>45622</v>
      </c>
      <c r="N122" s="82">
        <f t="shared" si="24"/>
        <v>45623</v>
      </c>
      <c r="O122" s="82">
        <f t="shared" si="24"/>
        <v>45624</v>
      </c>
      <c r="P122" s="82">
        <f t="shared" si="24"/>
        <v>45625</v>
      </c>
      <c r="Q122" s="82">
        <f t="shared" si="24"/>
        <v>45626</v>
      </c>
      <c r="R122" s="82">
        <f t="shared" si="24"/>
        <v>45627</v>
      </c>
    </row>
    <row r="123" spans="2:39" x14ac:dyDescent="0.25">
      <c r="B123" s="7"/>
      <c r="C123" s="7"/>
      <c r="F123" s="108"/>
      <c r="G123" s="7"/>
      <c r="K123" s="258"/>
      <c r="L123" s="118" t="s">
        <v>25</v>
      </c>
      <c r="M123" s="118" t="s">
        <v>26</v>
      </c>
      <c r="N123" s="118" t="s">
        <v>27</v>
      </c>
      <c r="O123" s="118" t="s">
        <v>28</v>
      </c>
      <c r="P123" s="118" t="s">
        <v>29</v>
      </c>
      <c r="Q123" s="119" t="s">
        <v>30</v>
      </c>
      <c r="R123" s="120" t="s">
        <v>31</v>
      </c>
      <c r="U123" s="152"/>
      <c r="V123" s="152"/>
      <c r="W123" s="152"/>
      <c r="X123" s="152"/>
    </row>
    <row r="124" spans="2:39" x14ac:dyDescent="0.25">
      <c r="B124" s="7"/>
      <c r="C124" s="7"/>
      <c r="F124" s="108"/>
      <c r="G124" s="7"/>
      <c r="K124" s="77" t="s">
        <v>40</v>
      </c>
      <c r="M124" s="29"/>
      <c r="N124" s="29"/>
      <c r="O124" s="29"/>
      <c r="P124" s="2"/>
      <c r="Q124" s="122"/>
      <c r="R124" s="23"/>
      <c r="U124" s="209"/>
      <c r="V124" s="152"/>
      <c r="W124" s="152"/>
      <c r="X124" s="152"/>
    </row>
    <row r="125" spans="2:39" x14ac:dyDescent="0.25">
      <c r="B125" s="7"/>
      <c r="C125" s="7"/>
      <c r="F125" s="108"/>
      <c r="G125" s="7"/>
      <c r="K125" s="72" t="s">
        <v>41</v>
      </c>
      <c r="M125" s="29"/>
      <c r="N125" s="29"/>
      <c r="O125" s="29"/>
      <c r="P125" s="182">
        <v>2218</v>
      </c>
      <c r="Q125" s="27"/>
      <c r="R125" s="28"/>
      <c r="U125" s="152"/>
      <c r="W125" s="152"/>
      <c r="X125" s="20"/>
    </row>
    <row r="126" spans="2:39" x14ac:dyDescent="0.25">
      <c r="B126" s="7"/>
      <c r="C126" s="7"/>
      <c r="F126" s="108"/>
      <c r="G126" s="7"/>
      <c r="K126" s="72" t="s">
        <v>42</v>
      </c>
      <c r="N126" s="29"/>
      <c r="P126" s="182">
        <v>2218</v>
      </c>
      <c r="Q126" s="20"/>
      <c r="R126" s="28"/>
      <c r="U126" s="152"/>
      <c r="W126" s="152"/>
      <c r="X126" s="152"/>
    </row>
    <row r="127" spans="2:39" x14ac:dyDescent="0.25">
      <c r="B127" s="7"/>
      <c r="C127" s="7"/>
      <c r="D127" s="231"/>
      <c r="E127" s="231"/>
      <c r="F127" s="108"/>
      <c r="G127" s="7"/>
      <c r="K127" s="72" t="s">
        <v>43</v>
      </c>
      <c r="P127" s="182">
        <v>2218</v>
      </c>
      <c r="Q127" s="20"/>
      <c r="R127" s="28"/>
      <c r="U127" s="152"/>
      <c r="W127" s="152"/>
      <c r="X127" s="152"/>
    </row>
    <row r="128" spans="2:39" x14ac:dyDescent="0.25">
      <c r="B128" s="7"/>
      <c r="C128" s="7"/>
      <c r="D128" s="7"/>
      <c r="E128" s="199"/>
      <c r="F128" s="108"/>
      <c r="G128" s="7"/>
      <c r="K128" s="72" t="s">
        <v>44</v>
      </c>
      <c r="M128" s="33"/>
      <c r="P128" s="182"/>
      <c r="Q128" s="20"/>
      <c r="R128" s="28"/>
      <c r="U128" s="434"/>
      <c r="W128" s="10"/>
      <c r="X128" s="202"/>
    </row>
    <row r="129" spans="2:39" x14ac:dyDescent="0.25">
      <c r="B129" s="7"/>
      <c r="C129" s="7"/>
      <c r="D129" s="7"/>
      <c r="E129" s="199"/>
      <c r="F129" s="108"/>
      <c r="G129" s="7"/>
      <c r="K129" s="72" t="s">
        <v>45</v>
      </c>
      <c r="L129" s="2"/>
      <c r="M129" s="2"/>
      <c r="P129" s="182"/>
      <c r="Q129" s="20"/>
      <c r="R129" s="28"/>
      <c r="U129" s="434"/>
      <c r="W129" s="10"/>
      <c r="X129" s="202"/>
    </row>
    <row r="130" spans="2:39" x14ac:dyDescent="0.25">
      <c r="B130" s="7"/>
      <c r="C130" s="7"/>
      <c r="D130" s="7"/>
      <c r="E130" s="199"/>
      <c r="F130" s="108"/>
      <c r="G130" s="7"/>
      <c r="K130" s="72" t="s">
        <v>46</v>
      </c>
      <c r="L130" s="46"/>
      <c r="M130" s="46"/>
      <c r="Q130" s="27"/>
      <c r="R130" s="28"/>
    </row>
    <row r="131" spans="2:39" x14ac:dyDescent="0.25">
      <c r="B131" s="7"/>
      <c r="C131" s="7"/>
      <c r="D131" s="7"/>
      <c r="E131" s="199"/>
      <c r="F131" s="108"/>
      <c r="G131" s="7"/>
      <c r="K131" s="332" t="s">
        <v>47</v>
      </c>
      <c r="L131" s="29"/>
      <c r="N131" s="29"/>
      <c r="Q131" s="27"/>
      <c r="R131" s="28"/>
    </row>
    <row r="132" spans="2:39" x14ac:dyDescent="0.25">
      <c r="B132" s="7"/>
      <c r="C132" s="7"/>
      <c r="D132" s="7"/>
      <c r="E132" s="199"/>
      <c r="F132" s="108"/>
      <c r="G132" s="7"/>
      <c r="K132" s="72" t="s">
        <v>48</v>
      </c>
      <c r="L132" s="26">
        <v>2217</v>
      </c>
      <c r="M132" s="26">
        <v>2209</v>
      </c>
      <c r="N132" s="26">
        <v>2212</v>
      </c>
      <c r="O132" s="26">
        <v>2018</v>
      </c>
      <c r="P132" s="26">
        <v>2202</v>
      </c>
      <c r="Q132" s="27"/>
      <c r="R132" s="28"/>
    </row>
    <row r="133" spans="2:39" x14ac:dyDescent="0.25">
      <c r="B133" s="7"/>
      <c r="C133" s="7"/>
      <c r="D133" s="7"/>
      <c r="E133" s="199"/>
      <c r="F133" s="108"/>
      <c r="G133" s="7"/>
      <c r="K133" s="72" t="s">
        <v>49</v>
      </c>
      <c r="L133" s="26">
        <v>2204</v>
      </c>
      <c r="M133" s="26">
        <v>2209</v>
      </c>
      <c r="N133" s="26">
        <v>2212</v>
      </c>
      <c r="O133" s="26">
        <v>2213</v>
      </c>
      <c r="P133" s="26">
        <v>2202</v>
      </c>
      <c r="Q133" s="27"/>
      <c r="R133" s="28"/>
    </row>
    <row r="134" spans="2:39" x14ac:dyDescent="0.25">
      <c r="B134" s="7"/>
      <c r="C134" s="7"/>
      <c r="D134" s="7"/>
      <c r="E134" s="199"/>
      <c r="F134" s="108"/>
      <c r="G134" s="7"/>
      <c r="K134" s="77" t="s">
        <v>50</v>
      </c>
      <c r="L134" s="26">
        <v>2204</v>
      </c>
      <c r="M134" s="26">
        <v>2201</v>
      </c>
      <c r="N134" s="314">
        <v>1101</v>
      </c>
      <c r="O134" s="26">
        <v>2213</v>
      </c>
      <c r="P134" s="26">
        <v>2211</v>
      </c>
      <c r="Q134" s="27"/>
      <c r="R134" s="28"/>
      <c r="S134" s="14">
        <v>1101</v>
      </c>
      <c r="T134" s="14">
        <v>2201</v>
      </c>
      <c r="U134" s="14">
        <v>2202</v>
      </c>
      <c r="V134" s="14">
        <v>2203</v>
      </c>
      <c r="W134" s="14">
        <v>2204</v>
      </c>
      <c r="X134" s="330">
        <v>2205</v>
      </c>
      <c r="Y134" s="14">
        <v>2206</v>
      </c>
      <c r="Z134" s="14">
        <v>2209</v>
      </c>
      <c r="AA134" s="14">
        <v>2210</v>
      </c>
      <c r="AB134" s="14">
        <v>2211</v>
      </c>
      <c r="AC134" s="14">
        <v>2212</v>
      </c>
      <c r="AD134" s="14">
        <v>2213</v>
      </c>
      <c r="AE134" s="14">
        <v>2214</v>
      </c>
      <c r="AF134" s="14">
        <v>2215</v>
      </c>
      <c r="AG134" s="14">
        <v>2216</v>
      </c>
      <c r="AH134" s="14">
        <v>2217</v>
      </c>
      <c r="AI134" s="14">
        <v>2218</v>
      </c>
      <c r="AJ134" s="14">
        <v>2219</v>
      </c>
      <c r="AK134" s="10">
        <v>4253</v>
      </c>
    </row>
    <row r="135" spans="2:39" x14ac:dyDescent="0.25">
      <c r="B135" s="7"/>
      <c r="C135" s="7"/>
      <c r="D135" s="7"/>
      <c r="E135" s="199"/>
      <c r="F135" s="108"/>
      <c r="G135" s="7"/>
      <c r="K135" s="77" t="s">
        <v>51</v>
      </c>
      <c r="L135" s="26">
        <v>2206</v>
      </c>
      <c r="M135" s="26">
        <v>2201</v>
      </c>
      <c r="N135" s="314">
        <v>1101</v>
      </c>
      <c r="O135" s="26">
        <v>2205</v>
      </c>
      <c r="P135" s="26">
        <v>2211</v>
      </c>
      <c r="Q135" s="27"/>
      <c r="R135" s="28"/>
      <c r="S135" s="35"/>
      <c r="T135" s="35"/>
      <c r="U135" s="35"/>
      <c r="V135" s="35"/>
      <c r="W135" s="35"/>
      <c r="X135" s="278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2:39" x14ac:dyDescent="0.25">
      <c r="B136" s="7"/>
      <c r="C136" s="7"/>
      <c r="D136" s="7"/>
      <c r="E136" s="199"/>
      <c r="F136" s="108"/>
      <c r="G136" s="7"/>
      <c r="K136" s="77" t="s">
        <v>52</v>
      </c>
      <c r="L136" s="26">
        <v>2206</v>
      </c>
      <c r="M136" s="386"/>
      <c r="N136" s="314">
        <v>1101</v>
      </c>
      <c r="O136" s="26">
        <v>2205</v>
      </c>
      <c r="Q136" s="24"/>
      <c r="R136" s="121"/>
      <c r="S136" s="44">
        <v>3</v>
      </c>
      <c r="T136" s="42">
        <v>2</v>
      </c>
      <c r="U136" s="42">
        <v>2</v>
      </c>
      <c r="W136" s="42">
        <v>2</v>
      </c>
      <c r="X136" s="224">
        <v>2</v>
      </c>
      <c r="Y136" s="42">
        <v>2</v>
      </c>
      <c r="Z136" s="42">
        <v>2</v>
      </c>
      <c r="AB136" s="42">
        <v>2</v>
      </c>
      <c r="AC136" s="42">
        <v>2</v>
      </c>
      <c r="AD136" s="42">
        <v>2</v>
      </c>
      <c r="AH136" s="42">
        <v>1</v>
      </c>
      <c r="AI136" s="42">
        <v>4</v>
      </c>
      <c r="AJ136" s="41"/>
      <c r="AK136" s="51"/>
      <c r="AL136" s="161"/>
      <c r="AM136" s="17">
        <f>SUM(S136:AK136)</f>
        <v>26</v>
      </c>
    </row>
    <row r="137" spans="2:39" x14ac:dyDescent="0.25">
      <c r="B137" s="7"/>
      <c r="C137" s="7"/>
      <c r="D137" s="7"/>
      <c r="E137" s="199"/>
      <c r="F137" s="108"/>
      <c r="G137" s="7"/>
      <c r="K137" s="77">
        <f>K122+1</f>
        <v>9</v>
      </c>
      <c r="L137" s="82">
        <f>L122+7</f>
        <v>45628</v>
      </c>
      <c r="M137" s="82">
        <f t="shared" ref="M137:R137" si="25">L137+1</f>
        <v>45629</v>
      </c>
      <c r="N137" s="82">
        <f t="shared" si="25"/>
        <v>45630</v>
      </c>
      <c r="O137" s="82">
        <f t="shared" si="25"/>
        <v>45631</v>
      </c>
      <c r="P137" s="262">
        <f t="shared" si="25"/>
        <v>45632</v>
      </c>
      <c r="Q137" s="82">
        <f t="shared" si="25"/>
        <v>45633</v>
      </c>
      <c r="R137" s="82">
        <f t="shared" si="25"/>
        <v>45634</v>
      </c>
    </row>
    <row r="138" spans="2:39" x14ac:dyDescent="0.25">
      <c r="B138" s="7"/>
      <c r="C138" s="7"/>
      <c r="D138" s="7"/>
      <c r="E138" s="199"/>
      <c r="F138" s="108"/>
      <c r="G138" s="7"/>
      <c r="L138" s="118" t="s">
        <v>25</v>
      </c>
      <c r="M138" s="118" t="s">
        <v>26</v>
      </c>
      <c r="N138" s="118" t="s">
        <v>27</v>
      </c>
      <c r="O138" s="118" t="s">
        <v>28</v>
      </c>
      <c r="P138" s="405" t="s">
        <v>29</v>
      </c>
      <c r="Q138" s="119" t="s">
        <v>30</v>
      </c>
      <c r="R138" s="118" t="s">
        <v>31</v>
      </c>
      <c r="T138" s="10"/>
      <c r="U138" s="10"/>
      <c r="V138" s="10"/>
      <c r="W138" s="10"/>
      <c r="X138" s="106"/>
      <c r="Y138" s="10"/>
      <c r="Z138" s="10"/>
    </row>
    <row r="139" spans="2:39" x14ac:dyDescent="0.25">
      <c r="B139" s="7"/>
      <c r="C139" s="7"/>
      <c r="D139" s="7"/>
      <c r="E139" s="199"/>
      <c r="F139" s="108"/>
      <c r="G139" s="7"/>
      <c r="K139" s="77" t="s">
        <v>40</v>
      </c>
      <c r="L139" s="29"/>
      <c r="M139" s="29"/>
      <c r="O139" s="29"/>
      <c r="P139" s="420"/>
      <c r="Q139" s="122"/>
      <c r="R139" s="23"/>
      <c r="T139" s="10"/>
      <c r="U139" s="152"/>
      <c r="W139" s="152"/>
      <c r="X139" s="152"/>
      <c r="Y139" s="152"/>
      <c r="Z139" s="10"/>
    </row>
    <row r="140" spans="2:39" x14ac:dyDescent="0.25">
      <c r="B140" s="7"/>
      <c r="C140" s="7"/>
      <c r="D140" s="7"/>
      <c r="E140" s="199"/>
      <c r="F140" s="108"/>
      <c r="G140" s="7"/>
      <c r="K140" s="72" t="s">
        <v>41</v>
      </c>
      <c r="M140" s="65"/>
      <c r="N140" s="25"/>
      <c r="O140" s="29"/>
      <c r="P140" s="418"/>
      <c r="Q140" s="27"/>
      <c r="R140" s="28"/>
      <c r="T140" s="10"/>
      <c r="U140" s="152"/>
      <c r="W140" s="152"/>
      <c r="X140" s="152"/>
      <c r="Y140" s="152"/>
      <c r="Z140" s="10"/>
    </row>
    <row r="141" spans="2:39" x14ac:dyDescent="0.25">
      <c r="B141" s="7"/>
      <c r="C141" s="7"/>
      <c r="D141" s="7"/>
      <c r="E141" s="199"/>
      <c r="F141" s="108"/>
      <c r="G141" s="7"/>
      <c r="K141" s="72" t="s">
        <v>42</v>
      </c>
      <c r="M141" s="31"/>
      <c r="O141" s="29"/>
      <c r="P141" s="418"/>
      <c r="Q141" s="27"/>
      <c r="R141" s="28"/>
      <c r="T141" s="10"/>
      <c r="U141" s="152"/>
      <c r="W141" s="152"/>
      <c r="X141" s="152"/>
      <c r="Y141" s="152"/>
      <c r="Z141" s="10"/>
    </row>
    <row r="142" spans="2:39" x14ac:dyDescent="0.25">
      <c r="B142" s="7"/>
      <c r="C142" s="7"/>
      <c r="D142" s="7"/>
      <c r="E142" s="199"/>
      <c r="F142" s="108"/>
      <c r="G142" s="7"/>
      <c r="K142" s="72" t="s">
        <v>43</v>
      </c>
      <c r="N142" s="65"/>
      <c r="O142" s="29"/>
      <c r="P142" s="418"/>
      <c r="Q142" s="27"/>
      <c r="R142" s="28"/>
      <c r="T142" s="10"/>
      <c r="U142" s="152"/>
      <c r="W142" s="152"/>
      <c r="X142" s="152"/>
      <c r="Y142" s="152"/>
      <c r="Z142" s="10"/>
    </row>
    <row r="143" spans="2:39" x14ac:dyDescent="0.25">
      <c r="B143" s="7"/>
      <c r="C143" s="7"/>
      <c r="D143" s="7"/>
      <c r="E143" s="199"/>
      <c r="F143" s="108"/>
      <c r="G143" s="7"/>
      <c r="K143" s="72" t="s">
        <v>44</v>
      </c>
      <c r="O143" s="31"/>
      <c r="P143" s="418"/>
      <c r="Q143" s="27"/>
      <c r="R143" s="28"/>
      <c r="T143" s="10"/>
      <c r="U143" s="152"/>
      <c r="W143" s="152"/>
      <c r="X143" s="152"/>
      <c r="Y143" s="152"/>
      <c r="Z143" s="10"/>
    </row>
    <row r="144" spans="2:39" x14ac:dyDescent="0.25">
      <c r="B144" s="7"/>
      <c r="C144" s="7"/>
      <c r="D144" s="7"/>
      <c r="E144" s="199"/>
      <c r="F144" s="108"/>
      <c r="G144" s="7"/>
      <c r="K144" s="72" t="s">
        <v>45</v>
      </c>
      <c r="O144" s="31"/>
      <c r="P144" s="418"/>
      <c r="Q144" s="27"/>
      <c r="R144" s="28"/>
      <c r="T144" s="10"/>
      <c r="U144" s="152"/>
      <c r="V144" s="152"/>
      <c r="W144" s="10"/>
      <c r="X144" s="106"/>
      <c r="Y144" s="10"/>
      <c r="Z144" s="10"/>
    </row>
    <row r="145" spans="2:44" x14ac:dyDescent="0.25">
      <c r="B145" s="7"/>
      <c r="C145" s="7"/>
      <c r="D145" s="7"/>
      <c r="E145" s="199"/>
      <c r="F145" s="108"/>
      <c r="G145" s="7"/>
      <c r="K145" s="72" t="s">
        <v>46</v>
      </c>
      <c r="L145" s="31"/>
      <c r="M145" s="65"/>
      <c r="N145" s="65"/>
      <c r="O145" s="65"/>
      <c r="P145" s="422"/>
      <c r="Q145" s="27"/>
      <c r="R145" s="28"/>
      <c r="T145" s="10"/>
      <c r="U145" s="152"/>
      <c r="V145" s="152"/>
      <c r="W145" s="20"/>
      <c r="X145" s="106"/>
      <c r="Y145" s="10"/>
      <c r="Z145" s="10"/>
    </row>
    <row r="146" spans="2:44" x14ac:dyDescent="0.25">
      <c r="B146" s="7"/>
      <c r="C146" s="7"/>
      <c r="D146" s="7"/>
      <c r="E146" s="199"/>
      <c r="F146" s="108"/>
      <c r="G146" s="7"/>
      <c r="K146" s="72" t="s">
        <v>47</v>
      </c>
      <c r="P146" s="418"/>
      <c r="Q146" s="27"/>
      <c r="R146" s="28"/>
      <c r="T146" s="10"/>
      <c r="U146" s="10"/>
      <c r="V146" s="10"/>
      <c r="W146" s="10"/>
      <c r="X146" s="106"/>
      <c r="Y146" s="10"/>
      <c r="Z146" s="10"/>
    </row>
    <row r="147" spans="2:44" x14ac:dyDescent="0.25">
      <c r="B147" s="7"/>
      <c r="C147" s="7"/>
      <c r="D147" s="7"/>
      <c r="E147" s="199"/>
      <c r="F147" s="108"/>
      <c r="G147" s="7"/>
      <c r="K147" s="72" t="s">
        <v>48</v>
      </c>
      <c r="L147" s="26">
        <v>2217</v>
      </c>
      <c r="M147" s="26">
        <v>2209</v>
      </c>
      <c r="N147" s="26">
        <v>2216</v>
      </c>
      <c r="O147" s="26">
        <v>2210</v>
      </c>
      <c r="P147" s="418"/>
      <c r="Q147" s="27"/>
      <c r="R147" s="28"/>
    </row>
    <row r="148" spans="2:44" x14ac:dyDescent="0.25">
      <c r="B148" s="7"/>
      <c r="C148" s="7"/>
      <c r="D148" s="7"/>
      <c r="E148" s="199"/>
      <c r="F148" s="108"/>
      <c r="G148" s="7"/>
      <c r="K148" s="72" t="s">
        <v>49</v>
      </c>
      <c r="L148" s="26">
        <v>2212</v>
      </c>
      <c r="M148" s="26">
        <v>2209</v>
      </c>
      <c r="N148" s="26">
        <v>2216</v>
      </c>
      <c r="O148" s="26">
        <v>2210</v>
      </c>
      <c r="P148" s="418"/>
      <c r="Q148" s="27"/>
      <c r="R148" s="28"/>
    </row>
    <row r="149" spans="2:44" x14ac:dyDescent="0.25">
      <c r="B149" s="7"/>
      <c r="C149" s="7"/>
      <c r="D149" s="7"/>
      <c r="E149" s="199"/>
      <c r="F149" s="108"/>
      <c r="G149" s="7"/>
      <c r="K149" s="77" t="s">
        <v>50</v>
      </c>
      <c r="L149" s="26">
        <v>2212</v>
      </c>
      <c r="M149" s="26">
        <v>2213</v>
      </c>
      <c r="N149" s="178">
        <v>2215</v>
      </c>
      <c r="O149" s="26">
        <v>2210</v>
      </c>
      <c r="P149" s="418"/>
      <c r="Q149" s="27"/>
      <c r="R149" s="28"/>
      <c r="S149" s="14">
        <v>1101</v>
      </c>
      <c r="T149" s="14">
        <v>2201</v>
      </c>
      <c r="U149" s="14">
        <v>2202</v>
      </c>
      <c r="V149" s="14">
        <v>2203</v>
      </c>
      <c r="W149" s="14">
        <v>2204</v>
      </c>
      <c r="X149" s="330">
        <v>2205</v>
      </c>
      <c r="Y149" s="14">
        <v>2206</v>
      </c>
      <c r="Z149" s="14">
        <v>2209</v>
      </c>
      <c r="AA149" s="14">
        <v>2210</v>
      </c>
      <c r="AB149" s="14">
        <v>2211</v>
      </c>
      <c r="AC149" s="14">
        <v>2212</v>
      </c>
      <c r="AD149" s="14">
        <v>2213</v>
      </c>
      <c r="AE149" s="14">
        <v>2214</v>
      </c>
      <c r="AF149" s="14">
        <v>2215</v>
      </c>
      <c r="AG149" s="14">
        <v>2216</v>
      </c>
      <c r="AH149" s="14">
        <v>2217</v>
      </c>
      <c r="AI149" s="14">
        <v>2218</v>
      </c>
      <c r="AJ149" s="14">
        <v>2219</v>
      </c>
      <c r="AK149" s="10">
        <v>4253</v>
      </c>
    </row>
    <row r="150" spans="2:44" x14ac:dyDescent="0.25">
      <c r="B150" s="7"/>
      <c r="C150" s="7"/>
      <c r="D150" s="7"/>
      <c r="E150" s="199"/>
      <c r="F150" s="108"/>
      <c r="G150" s="7"/>
      <c r="K150" s="77" t="s">
        <v>51</v>
      </c>
      <c r="L150" s="26">
        <v>2206</v>
      </c>
      <c r="M150" s="26">
        <v>2213</v>
      </c>
      <c r="N150" s="314">
        <v>1101</v>
      </c>
      <c r="O150" s="314">
        <v>1101</v>
      </c>
      <c r="P150" s="418"/>
      <c r="Q150" s="27"/>
      <c r="R150" s="28"/>
      <c r="S150" s="35"/>
      <c r="T150" s="35"/>
      <c r="U150" s="35"/>
      <c r="V150" s="35"/>
      <c r="W150" s="35"/>
      <c r="X150" s="278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2:44" x14ac:dyDescent="0.25">
      <c r="B151" s="7"/>
      <c r="C151" s="7"/>
      <c r="D151" s="7"/>
      <c r="E151" s="199"/>
      <c r="F151" s="108"/>
      <c r="G151" s="7"/>
      <c r="K151" s="77" t="s">
        <v>52</v>
      </c>
      <c r="L151" s="26">
        <v>2206</v>
      </c>
      <c r="M151" s="386"/>
      <c r="N151" s="314">
        <v>1101</v>
      </c>
      <c r="O151" s="314">
        <v>1101</v>
      </c>
      <c r="P151" s="418"/>
      <c r="Q151" s="27"/>
      <c r="R151" s="121"/>
      <c r="S151" s="44">
        <v>4</v>
      </c>
      <c r="T151" s="224"/>
      <c r="Y151" s="42">
        <v>2</v>
      </c>
      <c r="Z151" s="42">
        <v>2</v>
      </c>
      <c r="AA151" s="42">
        <v>3</v>
      </c>
      <c r="AC151" s="42">
        <v>2</v>
      </c>
      <c r="AD151" s="42">
        <v>2</v>
      </c>
      <c r="AF151" s="42">
        <v>1</v>
      </c>
      <c r="AG151" s="42">
        <v>2</v>
      </c>
      <c r="AH151" s="42">
        <v>1</v>
      </c>
      <c r="AJ151" s="41"/>
      <c r="AK151" s="51"/>
      <c r="AL151" s="161"/>
      <c r="AM151" s="17"/>
    </row>
    <row r="152" spans="2:44" x14ac:dyDescent="0.25">
      <c r="B152" s="7"/>
      <c r="C152" s="7"/>
      <c r="D152" s="7"/>
      <c r="E152" s="199"/>
      <c r="F152" s="108"/>
      <c r="G152" s="7"/>
      <c r="K152" s="118">
        <f>K137+1</f>
        <v>10</v>
      </c>
      <c r="L152" s="262">
        <f>L137+7</f>
        <v>45635</v>
      </c>
      <c r="M152" s="117">
        <f t="shared" ref="M152:R152" si="26">L152+1</f>
        <v>45636</v>
      </c>
      <c r="N152" s="117">
        <f t="shared" si="26"/>
        <v>45637</v>
      </c>
      <c r="O152" s="117">
        <f t="shared" si="26"/>
        <v>45638</v>
      </c>
      <c r="P152" s="117">
        <f t="shared" si="26"/>
        <v>45639</v>
      </c>
      <c r="Q152" s="82">
        <f t="shared" si="26"/>
        <v>45640</v>
      </c>
      <c r="R152" s="82">
        <f t="shared" si="26"/>
        <v>45641</v>
      </c>
    </row>
    <row r="153" spans="2:44" x14ac:dyDescent="0.25">
      <c r="B153" s="7"/>
      <c r="C153" s="7"/>
      <c r="D153" s="7"/>
      <c r="E153" s="199"/>
      <c r="F153" s="108"/>
      <c r="G153" s="7"/>
      <c r="K153" s="258"/>
      <c r="L153" s="115" t="s">
        <v>25</v>
      </c>
      <c r="M153" s="113" t="s">
        <v>26</v>
      </c>
      <c r="N153" s="113" t="s">
        <v>27</v>
      </c>
      <c r="O153" s="113" t="s">
        <v>28</v>
      </c>
      <c r="P153" s="113" t="s">
        <v>29</v>
      </c>
      <c r="Q153" s="146" t="s">
        <v>30</v>
      </c>
      <c r="R153" s="147" t="s">
        <v>31</v>
      </c>
      <c r="U153" s="10"/>
      <c r="V153" s="10"/>
      <c r="W153" s="10"/>
    </row>
    <row r="154" spans="2:44" x14ac:dyDescent="0.25">
      <c r="B154" s="7"/>
      <c r="C154" s="7"/>
      <c r="D154" s="7"/>
      <c r="E154" s="199"/>
      <c r="F154" s="108"/>
      <c r="G154" s="7"/>
      <c r="K154" s="77" t="s">
        <v>40</v>
      </c>
      <c r="L154" s="29"/>
      <c r="M154" s="29"/>
      <c r="N154" s="29"/>
      <c r="O154" s="29"/>
      <c r="P154" s="29"/>
      <c r="Q154" s="122"/>
      <c r="R154" s="23"/>
      <c r="U154" s="10"/>
      <c r="V154" s="10"/>
      <c r="W154" s="152"/>
    </row>
    <row r="155" spans="2:44" x14ac:dyDescent="0.25">
      <c r="B155" s="7"/>
      <c r="C155" s="7"/>
      <c r="D155" s="7"/>
      <c r="E155" s="199"/>
      <c r="F155" s="108"/>
      <c r="G155" s="7"/>
      <c r="K155" s="72" t="s">
        <v>41</v>
      </c>
      <c r="L155" s="418"/>
      <c r="N155" s="113"/>
      <c r="O155" s="29"/>
      <c r="P155" s="181">
        <v>2206</v>
      </c>
      <c r="Q155" s="27"/>
      <c r="R155" s="28"/>
      <c r="U155" s="10"/>
      <c r="V155" s="10"/>
      <c r="W155" s="152"/>
    </row>
    <row r="156" spans="2:44" x14ac:dyDescent="0.25">
      <c r="B156" s="7"/>
      <c r="C156" s="7"/>
      <c r="D156" s="7"/>
      <c r="E156" s="199"/>
      <c r="F156" s="108"/>
      <c r="G156" s="7"/>
      <c r="K156" s="72" t="s">
        <v>42</v>
      </c>
      <c r="L156" s="418"/>
      <c r="N156" s="280"/>
      <c r="O156" s="29"/>
      <c r="P156" s="181">
        <v>2206</v>
      </c>
      <c r="Q156" s="27"/>
      <c r="R156" s="28"/>
      <c r="U156" s="10"/>
      <c r="V156" s="152"/>
      <c r="W156" s="152"/>
    </row>
    <row r="157" spans="2:44" x14ac:dyDescent="0.25">
      <c r="B157" s="7"/>
      <c r="C157" s="7"/>
      <c r="D157" s="7"/>
      <c r="E157" s="199"/>
      <c r="F157" s="108"/>
      <c r="G157" s="7"/>
      <c r="K157" s="72" t="s">
        <v>43</v>
      </c>
      <c r="L157" s="418"/>
      <c r="N157" s="387"/>
      <c r="O157" s="29"/>
      <c r="P157" s="181">
        <v>2206</v>
      </c>
      <c r="Q157" s="27"/>
      <c r="R157" s="28"/>
      <c r="U157" s="10"/>
      <c r="V157" s="152"/>
      <c r="W157" s="152"/>
      <c r="AR157" s="49"/>
    </row>
    <row r="158" spans="2:44" x14ac:dyDescent="0.25">
      <c r="B158" s="7"/>
      <c r="C158" s="7"/>
      <c r="D158" s="7"/>
      <c r="E158" s="199"/>
      <c r="F158" s="108"/>
      <c r="G158" s="7"/>
      <c r="K158" s="72" t="s">
        <v>44</v>
      </c>
      <c r="L158" s="418"/>
      <c r="M158" s="29"/>
      <c r="O158" s="2"/>
      <c r="P158" s="181">
        <v>2206</v>
      </c>
      <c r="Q158" s="27"/>
      <c r="R158" s="28"/>
      <c r="U158" s="10"/>
      <c r="V158" s="152"/>
      <c r="W158" s="152"/>
    </row>
    <row r="159" spans="2:44" x14ac:dyDescent="0.25">
      <c r="B159" s="7"/>
      <c r="C159" s="7"/>
      <c r="D159" s="7"/>
      <c r="E159" s="199"/>
      <c r="F159" s="108"/>
      <c r="G159" s="7"/>
      <c r="K159" s="72" t="s">
        <v>45</v>
      </c>
      <c r="L159" s="418"/>
      <c r="M159" s="29"/>
      <c r="O159" s="2"/>
      <c r="P159" s="30"/>
      <c r="Q159" s="27"/>
      <c r="R159" s="28"/>
    </row>
    <row r="160" spans="2:44" x14ac:dyDescent="0.25">
      <c r="B160" s="7"/>
      <c r="C160" s="7"/>
      <c r="D160" s="7"/>
      <c r="E160" s="199"/>
      <c r="F160" s="108"/>
      <c r="G160" s="7"/>
      <c r="K160" s="72" t="s">
        <v>46</v>
      </c>
      <c r="L160" s="418"/>
      <c r="M160" s="29"/>
      <c r="N160" s="29"/>
      <c r="O160" s="46"/>
      <c r="P160" s="114"/>
      <c r="Q160" s="27"/>
      <c r="R160" s="28"/>
    </row>
    <row r="161" spans="2:38" x14ac:dyDescent="0.25">
      <c r="B161" s="7"/>
      <c r="C161" s="7"/>
      <c r="D161" s="7"/>
      <c r="E161" s="199"/>
      <c r="F161" s="108"/>
      <c r="G161" s="7"/>
      <c r="K161" s="72" t="s">
        <v>47</v>
      </c>
      <c r="L161" s="418"/>
      <c r="O161" s="29"/>
      <c r="P161" s="114"/>
      <c r="Q161" s="27"/>
      <c r="R161" s="28"/>
      <c r="AJ161" s="42"/>
    </row>
    <row r="162" spans="2:38" x14ac:dyDescent="0.25">
      <c r="B162" s="7"/>
      <c r="C162" s="7"/>
      <c r="D162" s="7"/>
      <c r="E162" s="199"/>
      <c r="F162" s="108"/>
      <c r="G162" s="7"/>
      <c r="K162" s="72" t="s">
        <v>48</v>
      </c>
      <c r="L162" s="418"/>
      <c r="M162" s="26">
        <v>2209</v>
      </c>
      <c r="N162" s="29">
        <v>2212</v>
      </c>
      <c r="O162" s="26">
        <v>2018</v>
      </c>
      <c r="P162" s="26">
        <v>2203</v>
      </c>
      <c r="Q162" s="27"/>
      <c r="R162" s="28"/>
      <c r="AJ162" s="42"/>
    </row>
    <row r="163" spans="2:38" x14ac:dyDescent="0.25">
      <c r="B163" s="7"/>
      <c r="C163" s="7"/>
      <c r="D163" s="7"/>
      <c r="E163" s="199"/>
      <c r="F163" s="108"/>
      <c r="G163" s="7"/>
      <c r="K163" s="72" t="s">
        <v>49</v>
      </c>
      <c r="L163" s="418"/>
      <c r="M163" s="26">
        <v>2209</v>
      </c>
      <c r="N163" s="314">
        <v>1101</v>
      </c>
      <c r="O163" s="29">
        <v>2210</v>
      </c>
      <c r="P163" s="46">
        <v>2202</v>
      </c>
      <c r="Q163" s="27"/>
      <c r="R163" s="28"/>
    </row>
    <row r="164" spans="2:38" x14ac:dyDescent="0.25">
      <c r="B164" s="7"/>
      <c r="C164" s="7"/>
      <c r="D164" s="7"/>
      <c r="E164" s="199"/>
      <c r="F164" s="108"/>
      <c r="G164" s="7"/>
      <c r="K164" s="77" t="s">
        <v>50</v>
      </c>
      <c r="L164" s="418"/>
      <c r="M164" s="26">
        <v>2201</v>
      </c>
      <c r="N164" s="314">
        <v>1101</v>
      </c>
      <c r="O164" s="30">
        <v>2210</v>
      </c>
      <c r="P164" s="29">
        <v>2202</v>
      </c>
      <c r="Q164" s="27"/>
      <c r="R164" s="28"/>
      <c r="S164" s="14">
        <v>1101</v>
      </c>
      <c r="T164" s="14">
        <v>2201</v>
      </c>
      <c r="U164" s="14">
        <v>2202</v>
      </c>
      <c r="V164" s="14">
        <v>2203</v>
      </c>
      <c r="W164" s="14">
        <v>2204</v>
      </c>
      <c r="X164" s="330">
        <v>2205</v>
      </c>
      <c r="Y164" s="14">
        <v>2206</v>
      </c>
      <c r="Z164" s="14">
        <v>2209</v>
      </c>
      <c r="AA164" s="14">
        <v>2210</v>
      </c>
      <c r="AB164" s="14">
        <v>2211</v>
      </c>
      <c r="AC164" s="14">
        <v>2212</v>
      </c>
      <c r="AD164" s="14">
        <v>2213</v>
      </c>
      <c r="AE164" s="14">
        <v>2214</v>
      </c>
      <c r="AF164" s="14">
        <v>2215</v>
      </c>
      <c r="AG164" s="14">
        <v>2216</v>
      </c>
      <c r="AH164" s="14">
        <v>2217</v>
      </c>
      <c r="AI164" s="14">
        <v>2218</v>
      </c>
      <c r="AJ164" s="14">
        <v>2219</v>
      </c>
      <c r="AK164" s="10">
        <v>4253</v>
      </c>
    </row>
    <row r="165" spans="2:38" x14ac:dyDescent="0.25">
      <c r="B165" s="7"/>
      <c r="C165" s="7"/>
      <c r="D165" s="7"/>
      <c r="E165" s="199"/>
      <c r="F165" s="108"/>
      <c r="G165" s="7"/>
      <c r="K165" s="77" t="s">
        <v>51</v>
      </c>
      <c r="L165" s="418"/>
      <c r="M165" s="26">
        <v>2201</v>
      </c>
      <c r="N165" s="26">
        <v>4253</v>
      </c>
      <c r="O165" s="29">
        <v>2205</v>
      </c>
      <c r="P165" s="46">
        <v>2216</v>
      </c>
      <c r="Q165" s="27"/>
      <c r="R165" s="28"/>
    </row>
    <row r="166" spans="2:38" x14ac:dyDescent="0.25">
      <c r="B166" s="7"/>
      <c r="C166" s="7"/>
      <c r="D166" s="7"/>
      <c r="E166" s="199"/>
      <c r="F166" s="108"/>
      <c r="G166" s="7"/>
      <c r="K166" s="77" t="s">
        <v>52</v>
      </c>
      <c r="L166" s="418"/>
      <c r="M166" s="386"/>
      <c r="N166" s="26">
        <v>4253</v>
      </c>
      <c r="O166" s="29">
        <v>2205</v>
      </c>
      <c r="P166" s="46">
        <v>2216</v>
      </c>
      <c r="Q166" s="27"/>
      <c r="R166" s="121"/>
      <c r="S166" s="44">
        <v>2</v>
      </c>
      <c r="T166" s="42">
        <v>2</v>
      </c>
      <c r="U166" s="42">
        <v>2</v>
      </c>
      <c r="V166" s="42">
        <v>1</v>
      </c>
      <c r="X166" s="224">
        <v>2</v>
      </c>
      <c r="Y166" s="42">
        <v>4</v>
      </c>
      <c r="Z166" s="42">
        <v>2</v>
      </c>
      <c r="AA166" s="42">
        <v>2</v>
      </c>
      <c r="AC166" s="42">
        <v>1</v>
      </c>
      <c r="AG166" s="42">
        <v>2</v>
      </c>
      <c r="AI166" s="42">
        <v>1</v>
      </c>
      <c r="AJ166" s="41"/>
      <c r="AK166" s="51">
        <v>2</v>
      </c>
      <c r="AL166" s="161"/>
    </row>
    <row r="167" spans="2:38" x14ac:dyDescent="0.25">
      <c r="B167" s="7"/>
      <c r="C167" s="7"/>
      <c r="D167" s="7"/>
      <c r="E167" s="199"/>
      <c r="F167" s="108"/>
      <c r="G167" s="7"/>
      <c r="K167" s="413">
        <f>K152+1</f>
        <v>11</v>
      </c>
      <c r="L167" s="117">
        <f>L152+7</f>
        <v>45642</v>
      </c>
      <c r="M167" s="117">
        <f t="shared" ref="M167:R167" si="27">L167+1</f>
        <v>45643</v>
      </c>
      <c r="N167" s="117">
        <f t="shared" si="27"/>
        <v>45644</v>
      </c>
      <c r="O167" s="117">
        <f t="shared" si="27"/>
        <v>45645</v>
      </c>
      <c r="P167" s="117">
        <f t="shared" si="27"/>
        <v>45646</v>
      </c>
      <c r="Q167" s="82">
        <f t="shared" si="27"/>
        <v>45647</v>
      </c>
      <c r="R167" s="82">
        <f t="shared" si="27"/>
        <v>45648</v>
      </c>
    </row>
    <row r="168" spans="2:38" x14ac:dyDescent="0.25">
      <c r="B168" s="7"/>
      <c r="C168" s="7"/>
      <c r="D168" s="7"/>
      <c r="E168" s="199"/>
      <c r="F168" s="108"/>
      <c r="G168" s="7"/>
      <c r="K168" s="414"/>
      <c r="L168" s="113" t="s">
        <v>25</v>
      </c>
      <c r="M168" s="113" t="s">
        <v>26</v>
      </c>
      <c r="N168" s="113" t="s">
        <v>27</v>
      </c>
      <c r="O168" s="113" t="s">
        <v>28</v>
      </c>
      <c r="P168" s="113" t="s">
        <v>29</v>
      </c>
      <c r="Q168" s="146" t="s">
        <v>30</v>
      </c>
      <c r="R168" s="147" t="s">
        <v>31</v>
      </c>
      <c r="T168" s="10"/>
      <c r="U168" s="10"/>
      <c r="V168" s="10"/>
      <c r="W168" s="10"/>
      <c r="X168" s="106"/>
      <c r="Y168" s="10"/>
      <c r="Z168" s="10"/>
      <c r="AA168" s="10"/>
      <c r="AB168" s="10"/>
      <c r="AC168" s="10"/>
      <c r="AD168" s="10"/>
      <c r="AE168" s="10"/>
      <c r="AF168" s="10"/>
      <c r="AG168" s="152"/>
      <c r="AH168" s="152"/>
      <c r="AI168" s="209"/>
      <c r="AJ168" s="152"/>
      <c r="AK168" s="435"/>
    </row>
    <row r="169" spans="2:38" x14ac:dyDescent="0.25">
      <c r="B169" s="7"/>
      <c r="C169" s="7"/>
      <c r="D169" s="7"/>
      <c r="E169" s="199"/>
      <c r="F169" s="108"/>
      <c r="G169" s="7"/>
      <c r="K169" s="77" t="s">
        <v>40</v>
      </c>
      <c r="L169" s="29"/>
      <c r="M169" s="30"/>
      <c r="N169" s="46"/>
      <c r="O169" s="29"/>
      <c r="P169" s="2"/>
      <c r="Q169" s="122"/>
      <c r="R169" s="23"/>
      <c r="T169" s="15"/>
      <c r="U169" s="152"/>
      <c r="V169" s="10"/>
      <c r="W169" s="152"/>
      <c r="X169" s="106"/>
      <c r="Y169" s="10"/>
      <c r="Z169" s="10"/>
      <c r="AA169" s="10"/>
      <c r="AB169" s="10"/>
      <c r="AC169" s="10"/>
      <c r="AD169" s="10"/>
      <c r="AE169" s="10"/>
      <c r="AF169" s="10"/>
      <c r="AG169" s="152"/>
      <c r="AH169" s="152"/>
      <c r="AI169" s="209"/>
      <c r="AJ169" s="152"/>
      <c r="AK169" s="435"/>
    </row>
    <row r="170" spans="2:38" x14ac:dyDescent="0.25">
      <c r="B170" s="7"/>
      <c r="C170" s="7"/>
      <c r="D170" s="7"/>
      <c r="E170" s="199"/>
      <c r="F170" s="108"/>
      <c r="G170" s="7"/>
      <c r="K170" s="72" t="s">
        <v>41</v>
      </c>
      <c r="P170" s="182">
        <v>2214</v>
      </c>
      <c r="Q170" s="27"/>
      <c r="R170" s="28"/>
      <c r="T170" s="15"/>
      <c r="V170" s="10"/>
      <c r="W170" s="152"/>
      <c r="X170" s="106"/>
      <c r="Y170" s="10"/>
      <c r="Z170" s="10"/>
      <c r="AA170" s="10"/>
      <c r="AB170" s="10"/>
      <c r="AC170" s="10"/>
      <c r="AD170" s="10"/>
      <c r="AE170" s="10"/>
      <c r="AF170" s="10"/>
      <c r="AG170" s="152"/>
      <c r="AH170" s="152"/>
      <c r="AI170" s="152"/>
      <c r="AJ170" s="152"/>
      <c r="AK170" s="433"/>
    </row>
    <row r="171" spans="2:38" x14ac:dyDescent="0.25">
      <c r="B171" s="7"/>
      <c r="C171" s="7"/>
      <c r="D171" s="7"/>
      <c r="E171" s="199"/>
      <c r="F171" s="108"/>
      <c r="G171" s="7"/>
      <c r="K171" s="72" t="s">
        <v>42</v>
      </c>
      <c r="P171" s="182">
        <v>2214</v>
      </c>
      <c r="Q171" s="27"/>
      <c r="R171" s="28"/>
      <c r="T171" s="152"/>
      <c r="V171" s="10"/>
      <c r="W171" s="152"/>
      <c r="X171" s="106"/>
      <c r="Y171" s="10"/>
      <c r="Z171" s="10"/>
      <c r="AA171" s="10"/>
      <c r="AB171" s="10"/>
      <c r="AC171" s="10"/>
      <c r="AD171" s="10"/>
      <c r="AE171" s="10"/>
      <c r="AF171" s="10"/>
      <c r="AG171" s="152"/>
      <c r="AH171" s="152"/>
      <c r="AI171" s="20"/>
      <c r="AJ171" s="152"/>
      <c r="AK171" s="433"/>
    </row>
    <row r="172" spans="2:38" x14ac:dyDescent="0.25">
      <c r="B172" s="7"/>
      <c r="C172" s="7"/>
      <c r="D172" s="7"/>
      <c r="E172" s="199"/>
      <c r="F172" s="108"/>
      <c r="G172" s="7"/>
      <c r="K172" s="72" t="s">
        <v>43</v>
      </c>
      <c r="P172" s="182">
        <v>2214</v>
      </c>
      <c r="Q172" s="27"/>
      <c r="R172" s="28"/>
      <c r="T172" s="152"/>
      <c r="U172" s="152"/>
      <c r="V172" s="10"/>
      <c r="W172" s="20"/>
      <c r="X172" s="106"/>
      <c r="Y172" s="10"/>
      <c r="Z172" s="10"/>
      <c r="AA172" s="10"/>
      <c r="AB172" s="10"/>
      <c r="AC172" s="10"/>
      <c r="AD172" s="10"/>
      <c r="AE172" s="10"/>
      <c r="AF172" s="10"/>
      <c r="AG172" s="152"/>
      <c r="AH172" s="152"/>
      <c r="AI172" s="202"/>
      <c r="AJ172" s="152"/>
      <c r="AK172" s="433"/>
    </row>
    <row r="173" spans="2:38" x14ac:dyDescent="0.25">
      <c r="B173" s="7"/>
      <c r="C173" s="7"/>
      <c r="D173" s="7"/>
      <c r="E173" s="199"/>
      <c r="F173" s="108"/>
      <c r="G173" s="7"/>
      <c r="K173" s="72" t="s">
        <v>44</v>
      </c>
      <c r="P173" s="182">
        <v>2214</v>
      </c>
      <c r="Q173" s="27"/>
      <c r="R173" s="28"/>
      <c r="T173" s="15"/>
      <c r="U173" s="152"/>
      <c r="V173" s="10"/>
      <c r="W173" s="20"/>
      <c r="X173" s="106"/>
      <c r="Y173" s="10"/>
      <c r="Z173" s="10"/>
      <c r="AA173" s="10"/>
      <c r="AB173" s="10"/>
      <c r="AC173" s="10"/>
      <c r="AD173" s="10"/>
      <c r="AE173" s="10"/>
      <c r="AF173" s="10"/>
      <c r="AG173" s="152"/>
      <c r="AH173" s="152"/>
      <c r="AI173" s="202"/>
      <c r="AJ173" s="152"/>
      <c r="AK173" s="152"/>
    </row>
    <row r="174" spans="2:38" x14ac:dyDescent="0.25">
      <c r="B174" s="7"/>
      <c r="C174" s="7"/>
      <c r="D174" s="7"/>
      <c r="E174" s="199"/>
      <c r="F174" s="108"/>
      <c r="G174" s="7"/>
      <c r="K174" s="72" t="s">
        <v>45</v>
      </c>
      <c r="Q174" s="27"/>
      <c r="R174" s="28"/>
      <c r="T174" s="15"/>
      <c r="U174" s="152"/>
      <c r="V174" s="15"/>
      <c r="W174" s="15"/>
      <c r="X174" s="106"/>
      <c r="Y174" s="10"/>
      <c r="Z174" s="10"/>
      <c r="AA174" s="10"/>
      <c r="AB174" s="10"/>
      <c r="AC174" s="10"/>
      <c r="AD174" s="10"/>
      <c r="AE174" s="10"/>
      <c r="AF174" s="10"/>
      <c r="AG174" s="152"/>
      <c r="AH174" s="152"/>
      <c r="AI174" s="152"/>
      <c r="AJ174" s="152"/>
      <c r="AK174" s="152"/>
    </row>
    <row r="175" spans="2:38" x14ac:dyDescent="0.25">
      <c r="B175" s="7"/>
      <c r="C175" s="7"/>
      <c r="D175" s="7"/>
      <c r="E175" s="199"/>
      <c r="F175" s="108"/>
      <c r="G175" s="7"/>
      <c r="K175" s="72" t="s">
        <v>46</v>
      </c>
      <c r="Q175" s="27"/>
      <c r="R175" s="28"/>
      <c r="T175" s="15"/>
      <c r="U175" s="152"/>
      <c r="V175" s="436"/>
      <c r="W175" s="209"/>
      <c r="X175" s="437"/>
      <c r="Y175" s="10"/>
      <c r="Z175" s="10"/>
      <c r="AA175" s="10"/>
      <c r="AB175" s="10"/>
      <c r="AC175" s="10"/>
      <c r="AD175" s="10"/>
      <c r="AE175" s="10"/>
      <c r="AF175" s="10"/>
      <c r="AG175" s="152"/>
      <c r="AH175" s="152"/>
      <c r="AI175" s="152"/>
      <c r="AJ175" s="152"/>
      <c r="AK175" s="152"/>
    </row>
    <row r="176" spans="2:38" x14ac:dyDescent="0.25">
      <c r="B176" s="7"/>
      <c r="C176" s="7"/>
      <c r="D176" s="7"/>
      <c r="E176" s="199"/>
      <c r="F176" s="108"/>
      <c r="G176" s="7"/>
      <c r="K176" s="72" t="s">
        <v>47</v>
      </c>
      <c r="N176" s="321">
        <v>2210</v>
      </c>
      <c r="Q176" s="27"/>
      <c r="R176" s="28"/>
      <c r="T176" s="152"/>
      <c r="U176" s="152"/>
      <c r="V176" s="10"/>
      <c r="W176" s="209"/>
      <c r="X176" s="202"/>
      <c r="Y176" s="10"/>
      <c r="Z176" s="10"/>
      <c r="AA176" s="10"/>
      <c r="AB176" s="10"/>
      <c r="AC176" s="10"/>
      <c r="AD176" s="10"/>
      <c r="AE176" s="10"/>
      <c r="AF176" s="10"/>
      <c r="AG176" s="152"/>
      <c r="AH176" s="152"/>
      <c r="AI176" s="152"/>
      <c r="AJ176" s="152"/>
      <c r="AK176" s="152"/>
    </row>
    <row r="177" spans="2:38" x14ac:dyDescent="0.25">
      <c r="B177" s="7"/>
      <c r="C177" s="7"/>
      <c r="D177" s="7"/>
      <c r="E177" s="199"/>
      <c r="F177" s="108"/>
      <c r="G177" s="7"/>
      <c r="K177" s="72" t="s">
        <v>48</v>
      </c>
      <c r="L177" s="26">
        <v>2218</v>
      </c>
      <c r="M177" s="321">
        <v>2209</v>
      </c>
      <c r="N177" s="321">
        <v>2210</v>
      </c>
      <c r="O177" s="321">
        <v>2219</v>
      </c>
      <c r="P177" s="26">
        <v>2217</v>
      </c>
      <c r="Q177" s="27"/>
      <c r="R177" s="28"/>
      <c r="T177" s="152"/>
      <c r="U177" s="152"/>
      <c r="V177" s="10"/>
      <c r="W177" s="152"/>
      <c r="X177" s="202"/>
      <c r="Y177" s="10"/>
      <c r="Z177" s="10"/>
      <c r="AA177" s="10"/>
      <c r="AB177" s="10"/>
      <c r="AC177" s="10"/>
      <c r="AD177" s="10"/>
      <c r="AE177" s="10"/>
      <c r="AF177" s="10"/>
      <c r="AG177" s="152"/>
      <c r="AH177" s="152"/>
      <c r="AI177" s="152"/>
      <c r="AJ177" s="152"/>
      <c r="AK177" s="152"/>
    </row>
    <row r="178" spans="2:38" x14ac:dyDescent="0.25">
      <c r="B178" s="7"/>
      <c r="C178" s="7"/>
      <c r="D178" s="7"/>
      <c r="E178" s="199"/>
      <c r="F178" s="108"/>
      <c r="G178" s="7"/>
      <c r="K178" s="72" t="s">
        <v>49</v>
      </c>
      <c r="L178" s="26">
        <v>2217</v>
      </c>
      <c r="M178" s="321">
        <v>2209</v>
      </c>
      <c r="N178" s="26">
        <v>2216</v>
      </c>
      <c r="O178" s="321">
        <v>2219</v>
      </c>
      <c r="P178" s="26">
        <v>2217</v>
      </c>
      <c r="Q178" s="27"/>
      <c r="R178" s="28"/>
      <c r="S178" s="14">
        <v>1101</v>
      </c>
      <c r="T178" s="14">
        <v>2201</v>
      </c>
      <c r="U178" s="14">
        <v>2202</v>
      </c>
      <c r="V178" s="14">
        <v>2203</v>
      </c>
      <c r="W178" s="14">
        <v>2204</v>
      </c>
      <c r="X178" s="330">
        <v>2205</v>
      </c>
      <c r="Y178" s="14">
        <v>2206</v>
      </c>
      <c r="Z178" s="14">
        <v>2209</v>
      </c>
      <c r="AA178" s="14">
        <v>2210</v>
      </c>
      <c r="AB178" s="14">
        <v>2211</v>
      </c>
      <c r="AC178" s="14">
        <v>2212</v>
      </c>
      <c r="AD178" s="14">
        <v>2213</v>
      </c>
      <c r="AE178" s="14">
        <v>2214</v>
      </c>
      <c r="AF178" s="14">
        <v>2215</v>
      </c>
      <c r="AG178" s="14">
        <v>2216</v>
      </c>
      <c r="AH178" s="14">
        <v>2217</v>
      </c>
      <c r="AI178" s="14">
        <v>2218</v>
      </c>
      <c r="AJ178" s="14">
        <v>2219</v>
      </c>
      <c r="AK178" s="10">
        <v>4253</v>
      </c>
    </row>
    <row r="179" spans="2:38" x14ac:dyDescent="0.25">
      <c r="B179" s="7"/>
      <c r="C179" s="7"/>
      <c r="D179" s="7"/>
      <c r="E179" s="199"/>
      <c r="F179" s="108"/>
      <c r="G179" s="7"/>
      <c r="K179" s="77" t="s">
        <v>50</v>
      </c>
      <c r="L179" s="26">
        <v>2217</v>
      </c>
      <c r="M179" s="321">
        <v>2212</v>
      </c>
      <c r="N179" s="26">
        <v>2216</v>
      </c>
      <c r="O179" s="321">
        <v>2219</v>
      </c>
      <c r="P179" s="26">
        <v>4253</v>
      </c>
      <c r="Q179" s="27"/>
      <c r="R179" s="28"/>
      <c r="S179" s="14"/>
      <c r="T179" s="10"/>
      <c r="U179" s="202"/>
      <c r="V179" s="10"/>
      <c r="W179" s="10"/>
      <c r="X179" s="202"/>
      <c r="Y179" s="14"/>
      <c r="Z179" s="10"/>
      <c r="AA179" s="10"/>
      <c r="AB179" s="10"/>
      <c r="AC179" s="10"/>
      <c r="AD179" s="10"/>
      <c r="AE179" s="14"/>
      <c r="AF179" s="14"/>
      <c r="AG179" s="209"/>
      <c r="AH179" s="209"/>
      <c r="AI179" s="152"/>
      <c r="AJ179" s="152"/>
      <c r="AK179" s="152"/>
    </row>
    <row r="180" spans="2:38" x14ac:dyDescent="0.25">
      <c r="B180" s="7"/>
      <c r="C180" s="7"/>
      <c r="D180" s="7"/>
      <c r="E180" s="199"/>
      <c r="F180" s="108"/>
      <c r="G180" s="7"/>
      <c r="K180" s="77" t="s">
        <v>51</v>
      </c>
      <c r="L180" s="26">
        <v>2216</v>
      </c>
      <c r="M180" s="321">
        <v>2212</v>
      </c>
      <c r="N180" s="26">
        <v>4253</v>
      </c>
      <c r="O180" s="321">
        <v>2219</v>
      </c>
      <c r="P180" s="26">
        <v>4253</v>
      </c>
      <c r="Q180" s="27"/>
      <c r="R180" s="28"/>
      <c r="S180" s="35"/>
      <c r="T180" s="10"/>
      <c r="U180" s="202"/>
      <c r="V180" s="10"/>
      <c r="W180" s="10"/>
      <c r="X180" s="209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2:38" x14ac:dyDescent="0.25">
      <c r="B181" s="7"/>
      <c r="C181" s="7"/>
      <c r="D181" s="7"/>
      <c r="E181" s="199"/>
      <c r="F181" s="108"/>
      <c r="G181" s="7"/>
      <c r="K181" s="77" t="s">
        <v>52</v>
      </c>
      <c r="L181" s="26">
        <v>2216</v>
      </c>
      <c r="N181" s="26">
        <v>4253</v>
      </c>
      <c r="Q181" s="27"/>
      <c r="R181" s="121"/>
      <c r="T181" s="10"/>
      <c r="U181" s="10"/>
      <c r="V181" s="10"/>
      <c r="W181" s="10"/>
      <c r="X181" s="106"/>
      <c r="Y181" s="10"/>
      <c r="Z181" s="10">
        <v>2</v>
      </c>
      <c r="AA181" s="10">
        <v>2</v>
      </c>
      <c r="AB181" s="10"/>
      <c r="AC181" s="10">
        <v>2</v>
      </c>
      <c r="AD181" s="10"/>
      <c r="AE181" s="10">
        <v>4</v>
      </c>
      <c r="AF181" s="10"/>
      <c r="AG181" s="10">
        <v>4</v>
      </c>
      <c r="AH181" s="10">
        <v>2</v>
      </c>
      <c r="AI181" s="10">
        <v>1</v>
      </c>
      <c r="AJ181" s="10">
        <v>4</v>
      </c>
      <c r="AK181" s="10">
        <v>4</v>
      </c>
      <c r="AL181" s="10"/>
    </row>
    <row r="182" spans="2:38" x14ac:dyDescent="0.25">
      <c r="B182" s="7"/>
      <c r="C182" s="7"/>
      <c r="D182" s="7"/>
      <c r="E182" s="199"/>
      <c r="F182" s="108"/>
      <c r="G182" s="7"/>
      <c r="K182" s="77">
        <f>K167+1</f>
        <v>12</v>
      </c>
      <c r="L182" s="262">
        <f>L167+7</f>
        <v>45649</v>
      </c>
      <c r="M182" s="262">
        <f t="shared" ref="M182:R182" si="28">L182+1</f>
        <v>45650</v>
      </c>
      <c r="N182" s="262">
        <f t="shared" si="28"/>
        <v>45651</v>
      </c>
      <c r="O182" s="262">
        <f t="shared" si="28"/>
        <v>45652</v>
      </c>
      <c r="P182" s="262">
        <f t="shared" si="28"/>
        <v>45653</v>
      </c>
      <c r="Q182" s="82">
        <f t="shared" si="28"/>
        <v>45654</v>
      </c>
      <c r="R182" s="82">
        <f t="shared" si="28"/>
        <v>45655</v>
      </c>
      <c r="T182" s="10"/>
      <c r="U182" s="10"/>
      <c r="V182" s="10"/>
      <c r="W182" s="10"/>
      <c r="X182" s="106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</row>
    <row r="183" spans="2:38" x14ac:dyDescent="0.25">
      <c r="B183" s="7"/>
      <c r="C183" s="7"/>
      <c r="D183" s="7"/>
      <c r="E183" s="199"/>
      <c r="F183" s="108"/>
      <c r="G183" s="7"/>
      <c r="K183" s="84"/>
      <c r="L183" s="115" t="s">
        <v>25</v>
      </c>
      <c r="M183" s="115" t="s">
        <v>26</v>
      </c>
      <c r="N183" s="115" t="s">
        <v>27</v>
      </c>
      <c r="O183" s="115" t="s">
        <v>28</v>
      </c>
      <c r="P183" s="115" t="s">
        <v>29</v>
      </c>
      <c r="Q183" s="146" t="s">
        <v>30</v>
      </c>
      <c r="R183" s="147" t="s">
        <v>31</v>
      </c>
      <c r="S183" s="35"/>
      <c r="T183" s="10"/>
      <c r="U183" s="10"/>
      <c r="V183" s="10"/>
      <c r="W183" s="10"/>
      <c r="X183" s="106"/>
      <c r="Y183" s="10"/>
      <c r="Z183" s="10"/>
      <c r="AA183" s="10"/>
      <c r="AB183" s="10"/>
    </row>
    <row r="184" spans="2:38" x14ac:dyDescent="0.25">
      <c r="B184" s="7"/>
      <c r="C184" s="7"/>
      <c r="D184" s="7"/>
      <c r="E184" s="199"/>
      <c r="F184" s="108"/>
      <c r="G184" s="7"/>
      <c r="K184" s="77" t="s">
        <v>40</v>
      </c>
      <c r="L184" s="29"/>
      <c r="M184" s="29"/>
      <c r="N184" s="29"/>
      <c r="O184" s="29"/>
      <c r="P184" s="29"/>
      <c r="Q184" s="122"/>
      <c r="R184" s="122"/>
      <c r="S184" s="152"/>
      <c r="T184" s="152"/>
      <c r="U184" s="152"/>
      <c r="V184" s="152"/>
      <c r="W184" s="10"/>
      <c r="X184" s="152"/>
      <c r="Y184" s="152"/>
      <c r="Z184" s="152"/>
      <c r="AA184" s="152"/>
      <c r="AB184" s="152"/>
    </row>
    <row r="185" spans="2:38" x14ac:dyDescent="0.25">
      <c r="B185" s="7"/>
      <c r="C185" s="7"/>
      <c r="F185" s="108"/>
      <c r="G185" s="7"/>
      <c r="K185" s="72" t="s">
        <v>41</v>
      </c>
      <c r="L185" s="419"/>
      <c r="M185" s="418"/>
      <c r="N185" s="420"/>
      <c r="O185" s="418"/>
      <c r="P185" s="418"/>
      <c r="Q185" s="27"/>
      <c r="R185" s="27"/>
      <c r="S185" s="202"/>
      <c r="T185" s="10"/>
      <c r="U185" s="10"/>
      <c r="V185" s="152"/>
      <c r="W185" s="10"/>
      <c r="X185" s="152"/>
      <c r="Y185" s="152"/>
      <c r="Z185" s="152"/>
      <c r="AA185" s="152"/>
      <c r="AB185" s="152"/>
    </row>
    <row r="186" spans="2:38" x14ac:dyDescent="0.25">
      <c r="B186" s="7"/>
      <c r="C186" s="7"/>
      <c r="F186" s="108"/>
      <c r="G186" s="7"/>
      <c r="K186" s="72" t="s">
        <v>42</v>
      </c>
      <c r="L186" s="418"/>
      <c r="M186" s="418"/>
      <c r="N186" s="420"/>
      <c r="O186" s="418"/>
      <c r="P186" s="418"/>
      <c r="Q186" s="27"/>
      <c r="R186" s="27"/>
      <c r="S186" s="202"/>
      <c r="T186" s="10"/>
      <c r="U186" s="10"/>
      <c r="V186" s="10"/>
      <c r="W186" s="10"/>
      <c r="X186" s="152"/>
      <c r="Y186" s="152"/>
      <c r="Z186" s="152"/>
      <c r="AA186" s="152"/>
      <c r="AB186" s="152"/>
    </row>
    <row r="187" spans="2:38" x14ac:dyDescent="0.25">
      <c r="B187" s="7"/>
      <c r="C187" s="7"/>
      <c r="F187" s="108"/>
      <c r="G187" s="7"/>
      <c r="K187" s="72" t="s">
        <v>43</v>
      </c>
      <c r="L187" s="418"/>
      <c r="M187" s="418"/>
      <c r="N187" s="418"/>
      <c r="O187" s="418"/>
      <c r="P187" s="418"/>
      <c r="Q187" s="27"/>
      <c r="R187" s="27"/>
      <c r="S187" s="152"/>
      <c r="T187" s="152"/>
      <c r="U187" s="152"/>
      <c r="V187" s="10"/>
      <c r="W187" s="10"/>
      <c r="X187" s="152"/>
      <c r="Y187" s="152"/>
      <c r="Z187" s="15"/>
      <c r="AA187" s="152"/>
      <c r="AB187" s="152"/>
    </row>
    <row r="188" spans="2:38" x14ac:dyDescent="0.25">
      <c r="B188" s="7"/>
      <c r="C188" s="7"/>
      <c r="F188" s="108"/>
      <c r="G188" s="7"/>
      <c r="K188" s="72" t="s">
        <v>44</v>
      </c>
      <c r="L188" s="418"/>
      <c r="M188" s="421"/>
      <c r="N188" s="418"/>
      <c r="O188" s="419"/>
      <c r="P188" s="418"/>
      <c r="Q188" s="27"/>
      <c r="R188" s="27"/>
      <c r="S188" s="152"/>
      <c r="T188" s="152"/>
      <c r="U188" s="10"/>
      <c r="V188" s="152"/>
      <c r="W188" s="10"/>
      <c r="X188" s="152"/>
      <c r="Y188" s="152"/>
      <c r="Z188" s="15"/>
      <c r="AA188" s="152"/>
      <c r="AB188" s="152"/>
    </row>
    <row r="189" spans="2:38" x14ac:dyDescent="0.25">
      <c r="B189" s="7"/>
      <c r="C189" s="7"/>
      <c r="F189" s="108"/>
      <c r="G189" s="7"/>
      <c r="K189" s="72" t="s">
        <v>45</v>
      </c>
      <c r="L189" s="418"/>
      <c r="M189" s="419"/>
      <c r="N189" s="418"/>
      <c r="O189" s="418"/>
      <c r="P189" s="418"/>
      <c r="Q189" s="27"/>
      <c r="R189" s="27"/>
      <c r="S189" s="152"/>
      <c r="T189" s="152"/>
      <c r="U189" s="10"/>
      <c r="V189" s="152"/>
      <c r="W189" s="10"/>
      <c r="X189" s="106"/>
      <c r="Y189" s="10"/>
      <c r="Z189" s="10"/>
      <c r="AA189" s="10"/>
      <c r="AB189" s="10"/>
    </row>
    <row r="190" spans="2:38" x14ac:dyDescent="0.25">
      <c r="B190" s="7"/>
      <c r="C190" s="7"/>
      <c r="F190" s="108"/>
      <c r="G190" s="7"/>
      <c r="K190" s="72" t="s">
        <v>46</v>
      </c>
      <c r="L190" s="418"/>
      <c r="M190" s="123"/>
      <c r="N190" s="123"/>
      <c r="O190" s="418"/>
      <c r="P190" s="422"/>
      <c r="Q190" s="131"/>
      <c r="R190" s="131"/>
      <c r="S190" s="278"/>
      <c r="T190" s="10"/>
      <c r="U190" s="10"/>
      <c r="V190" s="10"/>
      <c r="W190" s="10"/>
      <c r="X190" s="106"/>
      <c r="Y190" s="10"/>
      <c r="Z190" s="10"/>
      <c r="AA190" s="10"/>
      <c r="AB190" s="10"/>
    </row>
    <row r="191" spans="2:38" x14ac:dyDescent="0.25">
      <c r="B191" s="7"/>
      <c r="C191" s="7"/>
      <c r="F191" s="108"/>
      <c r="G191" s="7"/>
      <c r="H191" s="289"/>
      <c r="K191" s="72" t="s">
        <v>47</v>
      </c>
      <c r="L191" s="418"/>
      <c r="M191" s="418"/>
      <c r="N191" s="418"/>
      <c r="O191" s="418"/>
      <c r="P191" s="418"/>
      <c r="Q191" s="131"/>
      <c r="R191" s="134"/>
      <c r="S191" s="370"/>
    </row>
    <row r="192" spans="2:38" x14ac:dyDescent="0.25">
      <c r="B192" s="7"/>
      <c r="C192" s="7"/>
      <c r="D192" s="7"/>
      <c r="E192" s="199"/>
      <c r="F192" s="108"/>
      <c r="G192" s="7"/>
      <c r="H192" s="293"/>
      <c r="K192" s="72" t="s">
        <v>48</v>
      </c>
      <c r="L192" s="418"/>
      <c r="M192" s="418"/>
      <c r="N192" s="418"/>
      <c r="O192" s="418"/>
      <c r="P192" s="418"/>
      <c r="Q192" s="27"/>
      <c r="R192" s="28"/>
    </row>
    <row r="193" spans="2:39" x14ac:dyDescent="0.25">
      <c r="B193" s="7"/>
      <c r="C193" s="7"/>
      <c r="D193" s="7"/>
      <c r="E193" s="199"/>
      <c r="F193" s="108"/>
      <c r="G193" s="7"/>
      <c r="H193" s="293"/>
      <c r="K193" s="72" t="s">
        <v>49</v>
      </c>
      <c r="L193" s="418"/>
      <c r="M193" s="418"/>
      <c r="N193" s="418"/>
      <c r="O193" s="418"/>
      <c r="P193" s="418"/>
      <c r="Q193" s="27"/>
      <c r="R193" s="28"/>
    </row>
    <row r="194" spans="2:39" x14ac:dyDescent="0.25">
      <c r="B194" s="7"/>
      <c r="C194" s="7"/>
      <c r="D194" s="7"/>
      <c r="E194" s="199"/>
      <c r="F194" s="108"/>
      <c r="G194" s="7"/>
      <c r="H194" s="294"/>
      <c r="K194" s="77" t="s">
        <v>50</v>
      </c>
      <c r="L194" s="418"/>
      <c r="M194" s="418"/>
      <c r="N194" s="418"/>
      <c r="O194" s="418"/>
      <c r="P194" s="418"/>
      <c r="Q194" s="27"/>
      <c r="R194" s="28"/>
      <c r="S194" s="14">
        <v>1101</v>
      </c>
      <c r="T194" s="14">
        <v>2201</v>
      </c>
      <c r="U194" s="14">
        <v>2202</v>
      </c>
      <c r="V194" s="14">
        <v>2203</v>
      </c>
      <c r="W194" s="14">
        <v>2204</v>
      </c>
      <c r="X194" s="330">
        <v>2205</v>
      </c>
      <c r="Y194" s="14">
        <v>2206</v>
      </c>
      <c r="Z194" s="14">
        <v>2209</v>
      </c>
      <c r="AA194" s="14">
        <v>2210</v>
      </c>
      <c r="AB194" s="14">
        <v>2211</v>
      </c>
      <c r="AC194" s="14">
        <v>2212</v>
      </c>
      <c r="AD194" s="14">
        <v>2213</v>
      </c>
      <c r="AE194" s="14">
        <v>2214</v>
      </c>
      <c r="AF194" s="14">
        <v>2215</v>
      </c>
      <c r="AG194" s="14">
        <v>2216</v>
      </c>
      <c r="AH194" s="14">
        <v>2217</v>
      </c>
      <c r="AI194" s="14">
        <v>2218</v>
      </c>
      <c r="AJ194" s="14">
        <v>2219</v>
      </c>
      <c r="AK194" s="10">
        <v>4253</v>
      </c>
    </row>
    <row r="195" spans="2:39" x14ac:dyDescent="0.25">
      <c r="B195" s="7"/>
      <c r="C195" s="7"/>
      <c r="D195" s="7"/>
      <c r="E195" s="199"/>
      <c r="F195" s="108"/>
      <c r="G195" s="7"/>
      <c r="H195" s="294"/>
      <c r="K195" s="77" t="s">
        <v>51</v>
      </c>
      <c r="L195" s="418"/>
      <c r="M195" s="418"/>
      <c r="N195" s="418"/>
      <c r="O195" s="418"/>
      <c r="P195" s="418"/>
      <c r="Q195" s="27"/>
      <c r="R195" s="28"/>
      <c r="S195" s="35"/>
      <c r="T195" s="35"/>
      <c r="U195" s="35"/>
      <c r="V195" s="35"/>
      <c r="W195" s="35"/>
      <c r="X195" s="278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2:39" x14ac:dyDescent="0.25">
      <c r="B196" s="7"/>
      <c r="C196" s="7"/>
      <c r="D196" s="7"/>
      <c r="E196" s="199"/>
      <c r="F196" s="108"/>
      <c r="G196" s="7"/>
      <c r="H196" s="289"/>
      <c r="K196" s="77" t="s">
        <v>52</v>
      </c>
      <c r="Q196" s="27"/>
      <c r="R196" s="121"/>
      <c r="Z196" s="224"/>
      <c r="AJ196" s="255"/>
      <c r="AK196" s="323"/>
      <c r="AL196" s="256"/>
      <c r="AM196" s="17"/>
    </row>
    <row r="197" spans="2:39" x14ac:dyDescent="0.25">
      <c r="B197" s="7"/>
      <c r="C197" s="7"/>
      <c r="D197" s="7"/>
      <c r="E197" s="199"/>
      <c r="F197" s="108"/>
      <c r="G197" s="7"/>
      <c r="K197" s="77">
        <f>K182+1</f>
        <v>13</v>
      </c>
      <c r="L197" s="262">
        <f>L182+7</f>
        <v>45656</v>
      </c>
      <c r="M197" s="262">
        <f t="shared" ref="M197:R197" si="29">L197+1</f>
        <v>45657</v>
      </c>
      <c r="N197" s="262">
        <f t="shared" si="29"/>
        <v>45658</v>
      </c>
      <c r="O197" s="262">
        <f t="shared" si="29"/>
        <v>45659</v>
      </c>
      <c r="P197" s="262">
        <f t="shared" si="29"/>
        <v>45660</v>
      </c>
      <c r="Q197" s="82">
        <f t="shared" si="29"/>
        <v>45661</v>
      </c>
      <c r="R197" s="82">
        <f t="shared" si="29"/>
        <v>45662</v>
      </c>
    </row>
    <row r="198" spans="2:39" x14ac:dyDescent="0.25">
      <c r="B198" s="7"/>
      <c r="C198" s="7"/>
      <c r="D198" s="7"/>
      <c r="E198" s="199"/>
      <c r="F198" s="108"/>
      <c r="G198" s="7"/>
      <c r="L198" s="115" t="s">
        <v>25</v>
      </c>
      <c r="M198" s="115" t="s">
        <v>26</v>
      </c>
      <c r="N198" s="115" t="s">
        <v>27</v>
      </c>
      <c r="O198" s="115" t="s">
        <v>28</v>
      </c>
      <c r="P198" s="115" t="s">
        <v>29</v>
      </c>
      <c r="Q198" s="146" t="s">
        <v>30</v>
      </c>
      <c r="R198" s="147" t="s">
        <v>31</v>
      </c>
    </row>
    <row r="199" spans="2:39" x14ac:dyDescent="0.25">
      <c r="B199" s="7"/>
      <c r="C199" s="7"/>
      <c r="D199" s="7"/>
      <c r="E199" s="199"/>
      <c r="F199" s="108"/>
      <c r="G199" s="7"/>
      <c r="K199" s="77" t="s">
        <v>40</v>
      </c>
      <c r="L199" s="29"/>
      <c r="M199" s="29"/>
      <c r="N199" s="29"/>
      <c r="O199" s="29"/>
      <c r="P199" s="2"/>
      <c r="Q199" s="122"/>
      <c r="R199" s="23"/>
    </row>
    <row r="200" spans="2:39" x14ac:dyDescent="0.25">
      <c r="B200" s="7"/>
      <c r="C200" s="7"/>
      <c r="D200" s="7"/>
      <c r="E200" s="199"/>
      <c r="F200" s="108"/>
      <c r="G200" s="7"/>
      <c r="K200" s="72" t="s">
        <v>41</v>
      </c>
      <c r="L200" s="2"/>
      <c r="M200" s="29"/>
      <c r="N200" s="29"/>
      <c r="O200" s="29"/>
      <c r="P200" s="29"/>
      <c r="Q200" s="27"/>
      <c r="R200" s="28"/>
      <c r="T200" s="341"/>
    </row>
    <row r="201" spans="2:39" x14ac:dyDescent="0.25">
      <c r="B201" s="7"/>
      <c r="C201" s="7"/>
      <c r="D201" s="7"/>
      <c r="E201" s="199"/>
      <c r="F201" s="108"/>
      <c r="G201" s="7"/>
      <c r="K201" s="72" t="s">
        <v>42</v>
      </c>
      <c r="L201" s="29"/>
      <c r="M201" s="29"/>
      <c r="N201" s="29"/>
      <c r="O201" s="29"/>
      <c r="P201" s="29"/>
      <c r="Q201" s="27"/>
      <c r="R201" s="28"/>
    </row>
    <row r="202" spans="2:39" x14ac:dyDescent="0.25">
      <c r="K202" s="72" t="s">
        <v>43</v>
      </c>
      <c r="L202" s="418"/>
      <c r="M202" s="418"/>
      <c r="N202" s="418"/>
      <c r="O202" s="418"/>
      <c r="P202" s="418"/>
      <c r="Q202" s="27"/>
      <c r="R202" s="28"/>
    </row>
    <row r="203" spans="2:39" x14ac:dyDescent="0.25">
      <c r="K203" s="72" t="s">
        <v>44</v>
      </c>
      <c r="L203" s="418"/>
      <c r="M203" s="418"/>
      <c r="N203" s="418"/>
      <c r="O203" s="419"/>
      <c r="P203" s="418"/>
      <c r="Q203" s="27"/>
      <c r="R203" s="28"/>
    </row>
    <row r="204" spans="2:39" x14ac:dyDescent="0.25">
      <c r="K204" s="72" t="s">
        <v>45</v>
      </c>
      <c r="L204" s="419"/>
      <c r="M204" s="418"/>
      <c r="N204" s="419"/>
      <c r="O204" s="419"/>
      <c r="P204" s="418"/>
      <c r="Q204" s="27"/>
      <c r="R204" s="28"/>
    </row>
    <row r="205" spans="2:39" x14ac:dyDescent="0.25">
      <c r="K205" s="72" t="s">
        <v>46</v>
      </c>
      <c r="L205" s="123"/>
      <c r="M205" s="123"/>
      <c r="N205" s="123"/>
      <c r="O205" s="123"/>
      <c r="P205" s="422"/>
      <c r="Q205" s="27"/>
      <c r="R205" s="28"/>
    </row>
    <row r="206" spans="2:39" x14ac:dyDescent="0.25">
      <c r="K206" s="72" t="s">
        <v>47</v>
      </c>
      <c r="L206" s="419"/>
      <c r="M206" s="418"/>
      <c r="N206" s="418"/>
      <c r="O206" s="418"/>
      <c r="P206" s="418"/>
      <c r="Q206" s="27"/>
      <c r="R206" s="28"/>
    </row>
    <row r="207" spans="2:39" x14ac:dyDescent="0.25">
      <c r="K207" s="72" t="s">
        <v>48</v>
      </c>
      <c r="L207" s="418"/>
      <c r="M207" s="418"/>
      <c r="N207" s="418"/>
      <c r="O207" s="418"/>
      <c r="P207" s="418"/>
      <c r="Q207" s="27"/>
      <c r="R207" s="28"/>
    </row>
    <row r="208" spans="2:39" x14ac:dyDescent="0.25">
      <c r="K208" s="72" t="s">
        <v>49</v>
      </c>
      <c r="L208" s="418"/>
      <c r="M208" s="418"/>
      <c r="N208" s="418"/>
      <c r="O208" s="418"/>
      <c r="P208" s="418"/>
      <c r="Q208" s="27"/>
      <c r="R208" s="28"/>
    </row>
    <row r="209" spans="4:39" x14ac:dyDescent="0.25">
      <c r="K209" s="77" t="s">
        <v>50</v>
      </c>
      <c r="L209" s="418"/>
      <c r="M209" s="418"/>
      <c r="N209" s="418"/>
      <c r="O209" s="418"/>
      <c r="P209" s="418"/>
      <c r="Q209" s="27"/>
      <c r="R209" s="28"/>
      <c r="S209" s="14">
        <v>1101</v>
      </c>
      <c r="T209" s="14">
        <v>2201</v>
      </c>
      <c r="U209" s="14">
        <v>2202</v>
      </c>
      <c r="V209" s="14">
        <v>2203</v>
      </c>
      <c r="W209" s="14">
        <v>2204</v>
      </c>
      <c r="X209" s="330">
        <v>2205</v>
      </c>
      <c r="Y209" s="14">
        <v>2206</v>
      </c>
      <c r="Z209" s="14">
        <v>2209</v>
      </c>
      <c r="AA209" s="14">
        <v>2210</v>
      </c>
      <c r="AB209" s="14">
        <v>2211</v>
      </c>
      <c r="AC209" s="14">
        <v>2212</v>
      </c>
      <c r="AD209" s="14">
        <v>2213</v>
      </c>
      <c r="AE209" s="14">
        <v>2214</v>
      </c>
      <c r="AF209" s="14">
        <v>2215</v>
      </c>
      <c r="AG209" s="14">
        <v>2216</v>
      </c>
      <c r="AH209" s="14">
        <v>2217</v>
      </c>
      <c r="AI209" s="14">
        <v>2218</v>
      </c>
      <c r="AJ209" s="14">
        <v>2219</v>
      </c>
      <c r="AK209" s="10">
        <v>4253</v>
      </c>
    </row>
    <row r="210" spans="4:39" x14ac:dyDescent="0.25">
      <c r="K210" s="77" t="s">
        <v>51</v>
      </c>
      <c r="L210" s="418"/>
      <c r="M210" s="418"/>
      <c r="N210" s="418"/>
      <c r="O210" s="418"/>
      <c r="P210" s="418"/>
      <c r="Q210" s="27"/>
      <c r="R210" s="28"/>
      <c r="S210" s="35"/>
      <c r="T210" s="35"/>
      <c r="U210" s="35"/>
      <c r="V210" s="35"/>
      <c r="W210" s="35"/>
      <c r="X210" s="278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4:39" x14ac:dyDescent="0.25">
      <c r="K211" s="77" t="s">
        <v>52</v>
      </c>
      <c r="L211" s="29"/>
      <c r="M211" s="29"/>
      <c r="N211" s="29"/>
      <c r="O211" s="29"/>
      <c r="P211" s="29"/>
      <c r="Q211" s="27"/>
      <c r="R211" s="121"/>
      <c r="AJ211" s="41"/>
      <c r="AK211" s="51"/>
      <c r="AL211" s="161"/>
      <c r="AM211" s="17"/>
    </row>
    <row r="212" spans="4:39" x14ac:dyDescent="0.25">
      <c r="K212" s="77">
        <f>K197+1</f>
        <v>14</v>
      </c>
      <c r="L212" s="262">
        <f>L197+7</f>
        <v>45663</v>
      </c>
      <c r="M212" s="117">
        <f t="shared" ref="M212:R212" si="30">L212+1</f>
        <v>45664</v>
      </c>
      <c r="N212" s="117">
        <f t="shared" si="30"/>
        <v>45665</v>
      </c>
      <c r="O212" s="117">
        <f t="shared" si="30"/>
        <v>45666</v>
      </c>
      <c r="P212" s="117">
        <f t="shared" si="30"/>
        <v>45667</v>
      </c>
      <c r="Q212" s="82">
        <f t="shared" si="30"/>
        <v>45668</v>
      </c>
      <c r="R212" s="82">
        <f t="shared" si="30"/>
        <v>45669</v>
      </c>
    </row>
    <row r="213" spans="4:39" x14ac:dyDescent="0.25">
      <c r="L213" s="115" t="s">
        <v>25</v>
      </c>
      <c r="M213" s="113" t="s">
        <v>26</v>
      </c>
      <c r="N213" s="113" t="s">
        <v>27</v>
      </c>
      <c r="O213" s="113" t="s">
        <v>28</v>
      </c>
      <c r="P213" s="113" t="s">
        <v>29</v>
      </c>
      <c r="Q213" s="146" t="s">
        <v>30</v>
      </c>
      <c r="R213" s="147" t="s">
        <v>31</v>
      </c>
    </row>
    <row r="214" spans="4:39" x14ac:dyDescent="0.25">
      <c r="K214" s="77" t="s">
        <v>40</v>
      </c>
      <c r="L214" s="29"/>
      <c r="M214" s="29"/>
      <c r="N214" s="29"/>
      <c r="O214" s="29"/>
      <c r="Q214" s="122"/>
      <c r="R214" s="23"/>
      <c r="S214" s="340"/>
    </row>
    <row r="215" spans="4:39" x14ac:dyDescent="0.25">
      <c r="K215" s="72" t="s">
        <v>41</v>
      </c>
      <c r="L215" s="419"/>
      <c r="M215" s="29"/>
      <c r="N215" s="29"/>
      <c r="O215" s="29"/>
      <c r="P215" s="182">
        <v>2215</v>
      </c>
      <c r="Q215" s="27"/>
      <c r="R215" s="28"/>
    </row>
    <row r="216" spans="4:39" x14ac:dyDescent="0.25">
      <c r="K216" s="72" t="s">
        <v>42</v>
      </c>
      <c r="L216" s="418"/>
      <c r="M216" s="29"/>
      <c r="N216" s="29"/>
      <c r="O216" s="29"/>
      <c r="P216" s="182">
        <v>2215</v>
      </c>
      <c r="Q216" s="27"/>
      <c r="R216" s="28"/>
    </row>
    <row r="217" spans="4:39" x14ac:dyDescent="0.25">
      <c r="K217" s="72" t="s">
        <v>43</v>
      </c>
      <c r="L217" s="418"/>
      <c r="M217" s="33"/>
      <c r="N217" s="29"/>
      <c r="O217" s="29"/>
      <c r="P217" s="182">
        <v>2215</v>
      </c>
      <c r="Q217" s="27"/>
      <c r="R217" s="28"/>
    </row>
    <row r="218" spans="4:39" x14ac:dyDescent="0.25">
      <c r="D218" s="7"/>
      <c r="E218" s="199"/>
      <c r="F218" s="108"/>
      <c r="G218" s="7"/>
      <c r="K218" s="72" t="s">
        <v>44</v>
      </c>
      <c r="L218" s="418"/>
      <c r="M218" s="33"/>
      <c r="N218" s="29"/>
      <c r="O218" s="2"/>
      <c r="P218" s="46"/>
      <c r="Q218" s="27"/>
      <c r="R218" s="28"/>
    </row>
    <row r="219" spans="4:39" x14ac:dyDescent="0.25">
      <c r="D219" s="7"/>
      <c r="E219" s="199"/>
      <c r="F219" s="108"/>
      <c r="G219" s="7"/>
      <c r="K219" s="72" t="s">
        <v>45</v>
      </c>
      <c r="L219" s="419"/>
      <c r="M219" s="2"/>
      <c r="N219" s="29"/>
      <c r="O219" s="2"/>
      <c r="P219" s="29"/>
      <c r="Q219" s="27"/>
      <c r="R219" s="28"/>
    </row>
    <row r="220" spans="4:39" x14ac:dyDescent="0.25">
      <c r="D220" s="7"/>
      <c r="E220" s="199"/>
      <c r="F220" s="108"/>
      <c r="G220" s="7"/>
      <c r="K220" s="72" t="s">
        <v>46</v>
      </c>
      <c r="L220" s="123"/>
      <c r="M220" s="46"/>
      <c r="N220" s="46"/>
      <c r="O220" s="46"/>
      <c r="P220" s="114"/>
      <c r="Q220" s="27"/>
      <c r="R220" s="28"/>
    </row>
    <row r="221" spans="4:39" x14ac:dyDescent="0.25">
      <c r="D221" s="7"/>
      <c r="E221" s="199"/>
      <c r="F221" s="209"/>
      <c r="G221" s="7"/>
      <c r="K221" s="72" t="s">
        <v>47</v>
      </c>
      <c r="L221" s="419"/>
      <c r="M221" s="2"/>
      <c r="N221" s="2"/>
      <c r="O221" s="29"/>
      <c r="P221" s="114"/>
      <c r="Q221" s="27"/>
      <c r="R221" s="28"/>
    </row>
    <row r="222" spans="4:39" x14ac:dyDescent="0.25">
      <c r="D222" s="7"/>
      <c r="E222" s="199"/>
      <c r="F222" s="209"/>
      <c r="G222" s="7"/>
      <c r="K222" s="72" t="s">
        <v>48</v>
      </c>
      <c r="L222" s="418"/>
      <c r="M222" s="29">
        <v>4253</v>
      </c>
      <c r="N222" s="314">
        <v>1101</v>
      </c>
      <c r="O222" s="26">
        <v>2217</v>
      </c>
      <c r="P222" s="26">
        <v>2202</v>
      </c>
      <c r="Q222" s="27"/>
      <c r="R222" s="28"/>
    </row>
    <row r="223" spans="4:39" x14ac:dyDescent="0.25">
      <c r="D223" s="7"/>
      <c r="E223" s="199"/>
      <c r="F223" s="209"/>
      <c r="G223" s="7"/>
      <c r="K223" s="72" t="s">
        <v>49</v>
      </c>
      <c r="L223" s="418"/>
      <c r="M223" s="29">
        <v>4253</v>
      </c>
      <c r="N223" s="314">
        <v>1101</v>
      </c>
      <c r="O223" s="29">
        <v>2214</v>
      </c>
      <c r="P223" s="26">
        <v>2202</v>
      </c>
      <c r="Q223" s="27"/>
      <c r="R223" s="28"/>
    </row>
    <row r="224" spans="4:39" x14ac:dyDescent="0.25">
      <c r="D224" s="7"/>
      <c r="E224" s="199"/>
      <c r="F224" s="131"/>
      <c r="G224" s="7"/>
      <c r="K224" s="77" t="s">
        <v>50</v>
      </c>
      <c r="L224" s="418"/>
      <c r="M224" s="29">
        <v>2213</v>
      </c>
      <c r="N224" s="26">
        <v>2205</v>
      </c>
      <c r="O224" s="29">
        <v>2214</v>
      </c>
      <c r="P224" s="26">
        <v>4253</v>
      </c>
      <c r="Q224" s="27"/>
      <c r="R224" s="28"/>
      <c r="S224" s="14">
        <v>1101</v>
      </c>
      <c r="T224" s="14">
        <v>2201</v>
      </c>
      <c r="U224" s="14">
        <v>2202</v>
      </c>
      <c r="V224" s="14">
        <v>2203</v>
      </c>
      <c r="W224" s="14">
        <v>2204</v>
      </c>
      <c r="X224" s="330">
        <v>2205</v>
      </c>
      <c r="Y224" s="14">
        <v>2206</v>
      </c>
      <c r="Z224" s="14">
        <v>2209</v>
      </c>
      <c r="AA224" s="14">
        <v>2210</v>
      </c>
      <c r="AB224" s="14">
        <v>2211</v>
      </c>
      <c r="AC224" s="14">
        <v>2212</v>
      </c>
      <c r="AD224" s="14">
        <v>2213</v>
      </c>
      <c r="AE224" s="14">
        <v>2214</v>
      </c>
      <c r="AF224" s="14">
        <v>2215</v>
      </c>
      <c r="AG224" s="14">
        <v>2216</v>
      </c>
      <c r="AH224" s="14">
        <v>2217</v>
      </c>
      <c r="AI224" s="14">
        <v>2218</v>
      </c>
      <c r="AJ224" s="14">
        <v>2219</v>
      </c>
      <c r="AK224" s="10">
        <v>4253</v>
      </c>
    </row>
    <row r="225" spans="4:39" x14ac:dyDescent="0.25">
      <c r="D225" s="7"/>
      <c r="E225" s="199"/>
      <c r="F225" s="131"/>
      <c r="G225" s="7"/>
      <c r="K225" s="77" t="s">
        <v>51</v>
      </c>
      <c r="L225" s="418"/>
      <c r="M225" s="29">
        <v>2213</v>
      </c>
      <c r="N225" s="26">
        <v>2205</v>
      </c>
      <c r="O225" s="314">
        <v>1101</v>
      </c>
      <c r="P225" s="26">
        <v>4253</v>
      </c>
      <c r="Q225" s="27"/>
      <c r="R225" s="28"/>
      <c r="S225" s="35"/>
      <c r="T225" s="35"/>
      <c r="U225" s="35"/>
      <c r="V225" s="35"/>
      <c r="W225" s="35"/>
      <c r="X225" s="278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4:39" x14ac:dyDescent="0.25">
      <c r="D226" s="7"/>
      <c r="E226" s="199"/>
      <c r="F226" s="108"/>
      <c r="G226" s="7"/>
      <c r="K226" s="77" t="s">
        <v>52</v>
      </c>
      <c r="L226" s="418"/>
      <c r="M226" s="29">
        <v>2203</v>
      </c>
      <c r="N226" s="29">
        <v>2216</v>
      </c>
      <c r="O226" s="314">
        <v>1101</v>
      </c>
      <c r="P226" s="2"/>
      <c r="Q226" s="27"/>
      <c r="R226" s="121"/>
      <c r="S226" s="370">
        <v>3</v>
      </c>
      <c r="T226" s="224"/>
      <c r="U226" s="224">
        <v>2</v>
      </c>
      <c r="V226" s="224">
        <v>1</v>
      </c>
      <c r="W226" s="224"/>
      <c r="X226" s="224">
        <v>2</v>
      </c>
      <c r="Y226" s="224"/>
      <c r="AA226" s="42">
        <v>2</v>
      </c>
      <c r="AD226" s="42">
        <v>2</v>
      </c>
      <c r="AE226" s="224">
        <v>2</v>
      </c>
      <c r="AF226" s="224">
        <v>3</v>
      </c>
      <c r="AG226" s="224">
        <v>1</v>
      </c>
      <c r="AH226" s="224">
        <v>1</v>
      </c>
      <c r="AI226" s="224"/>
      <c r="AJ226" s="50"/>
      <c r="AK226" s="324">
        <v>4</v>
      </c>
      <c r="AL226" s="53"/>
      <c r="AM226" s="17"/>
    </row>
    <row r="227" spans="4:39" x14ac:dyDescent="0.25">
      <c r="D227" s="7"/>
      <c r="E227" s="199"/>
      <c r="F227" s="108"/>
      <c r="G227" s="7"/>
      <c r="K227" s="413">
        <f>K212+1</f>
        <v>15</v>
      </c>
      <c r="L227" s="82">
        <f>L212+7</f>
        <v>45670</v>
      </c>
      <c r="M227" s="82">
        <f t="shared" ref="M227:R227" si="31">L227+1</f>
        <v>45671</v>
      </c>
      <c r="N227" s="82">
        <f t="shared" si="31"/>
        <v>45672</v>
      </c>
      <c r="O227" s="82">
        <f t="shared" ref="O227" si="32">N227+1</f>
        <v>45673</v>
      </c>
      <c r="P227" s="82">
        <f t="shared" ref="P227" si="33">O227+1</f>
        <v>45674</v>
      </c>
      <c r="Q227" s="82">
        <f t="shared" si="31"/>
        <v>45675</v>
      </c>
      <c r="R227" s="82">
        <f t="shared" si="31"/>
        <v>45676</v>
      </c>
      <c r="S227" s="370"/>
      <c r="T227" s="430"/>
      <c r="U227" s="428"/>
      <c r="V227" s="428"/>
      <c r="W227" s="428"/>
      <c r="X227" s="431"/>
    </row>
    <row r="228" spans="4:39" x14ac:dyDescent="0.25">
      <c r="D228" s="7"/>
      <c r="E228" s="199"/>
      <c r="F228" s="108"/>
      <c r="G228" s="7"/>
      <c r="K228" s="414"/>
      <c r="L228" s="83" t="s">
        <v>25</v>
      </c>
      <c r="M228" s="83" t="s">
        <v>26</v>
      </c>
      <c r="N228" s="83" t="s">
        <v>27</v>
      </c>
      <c r="O228" s="83" t="s">
        <v>28</v>
      </c>
      <c r="P228" s="83" t="s">
        <v>29</v>
      </c>
      <c r="Q228" s="146" t="s">
        <v>30</v>
      </c>
      <c r="R228" s="147" t="s">
        <v>31</v>
      </c>
      <c r="S228" s="370"/>
      <c r="T228" s="428"/>
      <c r="U228" s="428"/>
      <c r="V228" s="429"/>
      <c r="W228" s="428"/>
      <c r="X228" s="431"/>
    </row>
    <row r="229" spans="4:39" x14ac:dyDescent="0.25">
      <c r="D229" s="7"/>
      <c r="E229" s="199"/>
      <c r="F229" s="108"/>
      <c r="G229" s="7"/>
      <c r="K229" s="77" t="s">
        <v>40</v>
      </c>
      <c r="P229" s="182">
        <v>2216</v>
      </c>
      <c r="Q229" s="122"/>
      <c r="R229" s="23"/>
      <c r="T229" s="428"/>
      <c r="U229" s="428"/>
      <c r="V229" s="429"/>
      <c r="W229" s="428"/>
      <c r="X229" s="431"/>
      <c r="Z229" s="10"/>
      <c r="AA229" s="10"/>
      <c r="AB229" s="10"/>
    </row>
    <row r="230" spans="4:39" x14ac:dyDescent="0.25">
      <c r="K230" s="72" t="s">
        <v>41</v>
      </c>
      <c r="P230" s="182">
        <v>2216</v>
      </c>
      <c r="Q230" s="27"/>
      <c r="R230" s="28"/>
      <c r="T230" s="428"/>
      <c r="U230" s="428"/>
      <c r="V230" s="429"/>
      <c r="W230" s="428"/>
      <c r="X230" s="431"/>
      <c r="Z230" s="10"/>
      <c r="AA230" s="10"/>
      <c r="AB230" s="10"/>
    </row>
    <row r="231" spans="4:39" x14ac:dyDescent="0.25">
      <c r="K231" s="72" t="s">
        <v>42</v>
      </c>
      <c r="P231" s="182">
        <v>2202</v>
      </c>
      <c r="Q231" s="27"/>
      <c r="R231" s="28"/>
      <c r="T231" s="152"/>
      <c r="U231" s="152"/>
      <c r="V231" s="10"/>
      <c r="W231" s="152"/>
      <c r="X231" s="431"/>
      <c r="Z231" s="10"/>
      <c r="AA231" s="152"/>
      <c r="AB231" s="10"/>
    </row>
    <row r="232" spans="4:39" x14ac:dyDescent="0.25">
      <c r="K232" s="72" t="s">
        <v>43</v>
      </c>
      <c r="P232" s="268">
        <v>2202</v>
      </c>
      <c r="Q232" s="27"/>
      <c r="R232" s="28"/>
      <c r="T232" s="202"/>
      <c r="U232" s="152"/>
      <c r="V232" s="209"/>
      <c r="W232" s="152"/>
      <c r="X232" s="431"/>
      <c r="Z232" s="10"/>
      <c r="AA232" s="152"/>
      <c r="AB232" s="10"/>
    </row>
    <row r="233" spans="4:39" x14ac:dyDescent="0.25">
      <c r="K233" s="72" t="s">
        <v>44</v>
      </c>
      <c r="P233" s="269">
        <v>2203</v>
      </c>
      <c r="Q233" s="27"/>
      <c r="R233" s="28"/>
      <c r="T233" s="209"/>
      <c r="U233" s="152"/>
      <c r="V233" s="152"/>
      <c r="W233" s="152"/>
      <c r="X233" s="428"/>
    </row>
    <row r="234" spans="4:39" x14ac:dyDescent="0.25">
      <c r="K234" s="72" t="s">
        <v>45</v>
      </c>
      <c r="P234" s="269">
        <v>2203</v>
      </c>
      <c r="Q234" s="27"/>
      <c r="R234" s="28"/>
      <c r="T234" s="152"/>
      <c r="U234" s="152"/>
      <c r="V234" s="152"/>
      <c r="W234" s="152"/>
      <c r="X234" s="428"/>
    </row>
    <row r="235" spans="4:39" x14ac:dyDescent="0.25">
      <c r="K235" s="72" t="s">
        <v>46</v>
      </c>
      <c r="Q235" s="27"/>
      <c r="R235" s="28"/>
      <c r="T235" s="152"/>
      <c r="U235" s="152"/>
      <c r="V235" s="152"/>
      <c r="W235" s="152"/>
      <c r="X235" s="428"/>
    </row>
    <row r="236" spans="4:39" x14ac:dyDescent="0.25">
      <c r="K236" s="72" t="s">
        <v>47</v>
      </c>
      <c r="Q236" s="27"/>
      <c r="R236" s="28"/>
      <c r="T236" s="152"/>
      <c r="U236" s="152"/>
      <c r="V236" s="152"/>
      <c r="W236" s="152"/>
      <c r="X236" s="428"/>
    </row>
    <row r="237" spans="4:39" x14ac:dyDescent="0.25">
      <c r="K237" s="72" t="s">
        <v>48</v>
      </c>
      <c r="L237" s="279">
        <v>2201</v>
      </c>
      <c r="M237" s="321">
        <v>2209</v>
      </c>
      <c r="N237" s="279">
        <v>2217</v>
      </c>
      <c r="O237" s="26">
        <v>2214</v>
      </c>
      <c r="P237" s="26">
        <v>4253</v>
      </c>
      <c r="Q237" s="27"/>
      <c r="R237" s="28"/>
      <c r="T237" s="152"/>
      <c r="U237" s="152"/>
      <c r="V237" s="152"/>
      <c r="W237" s="152"/>
      <c r="X237" s="428"/>
    </row>
    <row r="238" spans="4:39" x14ac:dyDescent="0.25">
      <c r="K238" s="72" t="s">
        <v>49</v>
      </c>
      <c r="L238" s="279">
        <v>2201</v>
      </c>
      <c r="M238" s="321">
        <v>2209</v>
      </c>
      <c r="N238" s="321">
        <v>2219</v>
      </c>
      <c r="O238" s="26">
        <v>2214</v>
      </c>
      <c r="P238" s="26">
        <v>4253</v>
      </c>
      <c r="Q238" s="27"/>
      <c r="R238" s="28"/>
      <c r="T238" s="428"/>
      <c r="U238" s="432"/>
      <c r="V238" s="428"/>
      <c r="W238" s="428"/>
      <c r="X238" s="428"/>
    </row>
    <row r="239" spans="4:39" x14ac:dyDescent="0.25">
      <c r="K239" s="77" t="s">
        <v>50</v>
      </c>
      <c r="L239" s="279">
        <v>4253</v>
      </c>
      <c r="M239" s="321">
        <v>2209</v>
      </c>
      <c r="N239" s="321">
        <v>2219</v>
      </c>
      <c r="O239" s="26">
        <v>2018</v>
      </c>
      <c r="P239" s="26">
        <v>2211</v>
      </c>
      <c r="Q239" s="27"/>
      <c r="R239" s="28"/>
      <c r="S239" s="14">
        <v>1101</v>
      </c>
      <c r="T239" s="14">
        <v>2201</v>
      </c>
      <c r="U239" s="14">
        <v>2202</v>
      </c>
      <c r="V239" s="14">
        <v>2203</v>
      </c>
      <c r="W239" s="14">
        <v>2204</v>
      </c>
      <c r="X239" s="330">
        <v>2205</v>
      </c>
      <c r="Y239" s="14">
        <v>2206</v>
      </c>
      <c r="Z239" s="14">
        <v>2209</v>
      </c>
      <c r="AA239" s="14">
        <v>2210</v>
      </c>
      <c r="AB239" s="14">
        <v>2211</v>
      </c>
      <c r="AC239" s="14">
        <v>2212</v>
      </c>
      <c r="AD239" s="14">
        <v>2213</v>
      </c>
      <c r="AE239" s="14">
        <v>2214</v>
      </c>
      <c r="AF239" s="14">
        <v>2215</v>
      </c>
      <c r="AG239" s="14">
        <v>2216</v>
      </c>
      <c r="AH239" s="14">
        <v>2217</v>
      </c>
      <c r="AI239" s="14">
        <v>2218</v>
      </c>
      <c r="AJ239" s="14">
        <v>2219</v>
      </c>
      <c r="AK239" s="10">
        <v>4253</v>
      </c>
    </row>
    <row r="240" spans="4:39" x14ac:dyDescent="0.25">
      <c r="K240" s="77" t="s">
        <v>51</v>
      </c>
      <c r="L240" s="279">
        <v>4253</v>
      </c>
      <c r="M240" s="321">
        <v>2212</v>
      </c>
      <c r="N240" s="321">
        <v>2210</v>
      </c>
      <c r="O240" s="26">
        <v>2018</v>
      </c>
      <c r="P240" s="26">
        <v>2211</v>
      </c>
      <c r="Q240" s="27"/>
      <c r="R240" s="28"/>
      <c r="S240" s="35"/>
      <c r="T240" s="35"/>
      <c r="U240" s="35"/>
      <c r="V240" s="35"/>
      <c r="W240" s="35"/>
      <c r="X240" s="278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1:39" x14ac:dyDescent="0.25">
      <c r="K241" s="77" t="s">
        <v>52</v>
      </c>
      <c r="L241" s="279">
        <v>4253</v>
      </c>
      <c r="M241" s="321">
        <v>2212</v>
      </c>
      <c r="N241" s="321">
        <v>2210</v>
      </c>
      <c r="Q241" s="27"/>
      <c r="R241" s="121"/>
      <c r="S241" s="370"/>
      <c r="T241" s="224">
        <v>2</v>
      </c>
      <c r="U241" s="224">
        <v>2</v>
      </c>
      <c r="V241" s="224"/>
      <c r="W241" s="224"/>
      <c r="Y241" s="224"/>
      <c r="Z241" s="224">
        <v>3</v>
      </c>
      <c r="AA241" s="224">
        <v>2</v>
      </c>
      <c r="AB241" s="224">
        <v>2</v>
      </c>
      <c r="AC241" s="224">
        <v>2</v>
      </c>
      <c r="AD241" s="224"/>
      <c r="AE241" s="224">
        <v>2</v>
      </c>
      <c r="AF241" s="224">
        <v>2</v>
      </c>
      <c r="AG241" s="224"/>
      <c r="AH241" s="224">
        <v>1</v>
      </c>
      <c r="AI241" s="224">
        <v>2</v>
      </c>
      <c r="AJ241" s="50">
        <v>2</v>
      </c>
      <c r="AK241" s="324">
        <v>4</v>
      </c>
      <c r="AL241" s="53"/>
      <c r="AM241" s="17"/>
    </row>
    <row r="242" spans="11:39" x14ac:dyDescent="0.25">
      <c r="K242" s="77">
        <f>K227+1</f>
        <v>16</v>
      </c>
      <c r="L242" s="82">
        <f>L227+7</f>
        <v>45677</v>
      </c>
      <c r="M242" s="82">
        <f t="shared" ref="M242:R242" si="34">L242+1</f>
        <v>45678</v>
      </c>
      <c r="N242" s="82">
        <f t="shared" si="34"/>
        <v>45679</v>
      </c>
      <c r="O242" s="82">
        <f t="shared" si="34"/>
        <v>45680</v>
      </c>
      <c r="P242" s="82">
        <f t="shared" si="34"/>
        <v>45681</v>
      </c>
      <c r="Q242" s="82">
        <f t="shared" si="34"/>
        <v>45682</v>
      </c>
      <c r="R242" s="82">
        <f t="shared" si="34"/>
        <v>45683</v>
      </c>
      <c r="S242" s="149"/>
      <c r="T242" s="152"/>
      <c r="U242" s="152"/>
      <c r="V242" s="152"/>
      <c r="W242" s="10"/>
      <c r="X242" s="106"/>
      <c r="Y242" s="10"/>
      <c r="Z242" s="10"/>
      <c r="AA242" s="10"/>
      <c r="AB242" s="10"/>
    </row>
    <row r="243" spans="11:39" x14ac:dyDescent="0.25">
      <c r="L243" s="81" t="s">
        <v>25</v>
      </c>
      <c r="M243" s="81" t="s">
        <v>26</v>
      </c>
      <c r="N243" s="81" t="s">
        <v>27</v>
      </c>
      <c r="O243" s="81" t="s">
        <v>28</v>
      </c>
      <c r="P243" s="81" t="s">
        <v>29</v>
      </c>
      <c r="Q243" s="132" t="s">
        <v>30</v>
      </c>
      <c r="R243" s="133" t="s">
        <v>31</v>
      </c>
      <c r="S243" s="149"/>
      <c r="T243" s="152"/>
      <c r="U243" s="152"/>
      <c r="V243" s="152"/>
      <c r="W243" s="10"/>
      <c r="X243" s="106"/>
      <c r="Y243" s="10"/>
      <c r="Z243" s="10"/>
      <c r="AA243" s="10"/>
      <c r="AB243" s="10"/>
    </row>
    <row r="244" spans="11:39" x14ac:dyDescent="0.25">
      <c r="K244" s="77" t="s">
        <v>40</v>
      </c>
      <c r="L244" s="29"/>
      <c r="M244" s="29"/>
      <c r="N244" s="29"/>
      <c r="O244" s="29"/>
      <c r="Q244" s="122"/>
      <c r="R244" s="23"/>
      <c r="S244" s="149"/>
      <c r="T244" s="152"/>
      <c r="U244" s="152"/>
      <c r="V244" s="152"/>
      <c r="W244" s="10"/>
      <c r="X244" s="152"/>
      <c r="Y244" s="152"/>
      <c r="Z244" s="152"/>
      <c r="AA244" s="152"/>
      <c r="AB244" s="152"/>
    </row>
    <row r="245" spans="11:39" x14ac:dyDescent="0.25">
      <c r="K245" s="72" t="s">
        <v>41</v>
      </c>
      <c r="Q245" s="27"/>
      <c r="R245" s="28"/>
      <c r="S245" s="149"/>
      <c r="T245" s="152"/>
      <c r="U245" s="152"/>
      <c r="V245" s="20"/>
      <c r="W245" s="152"/>
      <c r="X245" s="152"/>
      <c r="Y245" s="152"/>
      <c r="Z245" s="152"/>
      <c r="AA245" s="15"/>
      <c r="AB245" s="209"/>
    </row>
    <row r="246" spans="11:39" x14ac:dyDescent="0.25">
      <c r="K246" s="72" t="s">
        <v>42</v>
      </c>
      <c r="Q246" s="27"/>
      <c r="R246" s="28"/>
      <c r="S246" s="149"/>
      <c r="T246" s="20"/>
      <c r="U246" s="152"/>
      <c r="V246" s="20"/>
      <c r="W246" s="152"/>
      <c r="X246" s="152"/>
      <c r="Y246" s="152"/>
      <c r="Z246" s="152"/>
      <c r="AA246" s="152"/>
      <c r="AB246" s="209"/>
    </row>
    <row r="247" spans="11:39" x14ac:dyDescent="0.25">
      <c r="K247" s="72" t="s">
        <v>43</v>
      </c>
      <c r="Q247" s="27"/>
      <c r="R247" s="28"/>
      <c r="S247" s="214"/>
      <c r="T247" s="209"/>
      <c r="U247" s="152"/>
      <c r="V247" s="152"/>
      <c r="W247" s="437"/>
      <c r="X247" s="152"/>
      <c r="Y247" s="152"/>
      <c r="Z247" s="15"/>
      <c r="AA247" s="152"/>
      <c r="AB247" s="152"/>
    </row>
    <row r="248" spans="11:39" x14ac:dyDescent="0.25">
      <c r="K248" s="72" t="s">
        <v>44</v>
      </c>
      <c r="Q248" s="27"/>
      <c r="R248" s="28"/>
      <c r="S248" s="438"/>
      <c r="T248" s="152"/>
      <c r="U248" s="152"/>
      <c r="V248" s="152"/>
      <c r="W248" s="152"/>
      <c r="X248" s="152"/>
      <c r="Y248" s="209"/>
      <c r="Z248" s="15"/>
      <c r="AA248" s="152"/>
      <c r="AB248" s="152"/>
    </row>
    <row r="249" spans="11:39" x14ac:dyDescent="0.25">
      <c r="K249" s="72" t="s">
        <v>45</v>
      </c>
      <c r="Q249" s="27"/>
      <c r="R249" s="28"/>
      <c r="S249" s="149"/>
      <c r="T249" s="202"/>
      <c r="U249" s="10"/>
      <c r="V249" s="152"/>
      <c r="W249" s="152"/>
      <c r="X249" s="152"/>
      <c r="Y249" s="209"/>
      <c r="Z249" s="152"/>
      <c r="AA249" s="152"/>
      <c r="AB249" s="152"/>
    </row>
    <row r="250" spans="11:39" x14ac:dyDescent="0.25">
      <c r="K250" s="72" t="s">
        <v>46</v>
      </c>
      <c r="Q250" s="27"/>
      <c r="R250" s="28"/>
      <c r="S250" s="149"/>
      <c r="T250" s="152"/>
      <c r="U250" s="10"/>
      <c r="V250" s="10"/>
      <c r="W250" s="152"/>
      <c r="X250" s="106"/>
      <c r="Y250" s="10"/>
      <c r="Z250" s="10"/>
      <c r="AA250" s="10"/>
      <c r="AB250" s="10"/>
    </row>
    <row r="251" spans="11:39" x14ac:dyDescent="0.25">
      <c r="K251" s="72" t="s">
        <v>47</v>
      </c>
      <c r="Q251" s="27"/>
      <c r="R251" s="28"/>
      <c r="T251" s="15"/>
      <c r="U251" s="152"/>
      <c r="V251" s="10"/>
      <c r="W251" s="15"/>
      <c r="X251" s="106"/>
      <c r="Y251" s="10"/>
      <c r="Z251" s="10"/>
      <c r="AA251" s="10"/>
      <c r="AB251" s="10"/>
    </row>
    <row r="252" spans="11:39" x14ac:dyDescent="0.25">
      <c r="K252" s="72" t="s">
        <v>48</v>
      </c>
      <c r="L252" s="26">
        <v>2218</v>
      </c>
      <c r="M252" s="26">
        <v>2214</v>
      </c>
      <c r="N252" s="279">
        <v>4253</v>
      </c>
      <c r="O252" s="26">
        <v>2218</v>
      </c>
      <c r="P252" s="26">
        <v>4253</v>
      </c>
      <c r="Q252" s="27"/>
      <c r="R252" s="28"/>
      <c r="T252" s="152"/>
      <c r="U252" s="152"/>
      <c r="V252" s="15"/>
      <c r="W252" s="15"/>
      <c r="X252" s="106"/>
      <c r="Y252" s="10"/>
      <c r="Z252" s="10"/>
      <c r="AA252" s="10"/>
      <c r="AB252" s="10"/>
    </row>
    <row r="253" spans="11:39" x14ac:dyDescent="0.25">
      <c r="K253" s="72" t="s">
        <v>49</v>
      </c>
      <c r="L253" s="26">
        <v>2212</v>
      </c>
      <c r="M253" s="26">
        <v>2214</v>
      </c>
      <c r="N253" s="279">
        <v>4253</v>
      </c>
      <c r="O253" s="26">
        <v>2210</v>
      </c>
      <c r="P253" s="279">
        <v>4253</v>
      </c>
      <c r="Q253" s="27"/>
      <c r="R253" s="28"/>
      <c r="T253" s="152"/>
      <c r="U253" s="152"/>
      <c r="V253" s="15"/>
      <c r="W253" s="152"/>
      <c r="X253" s="106"/>
      <c r="Y253" s="10"/>
      <c r="Z253" s="10"/>
      <c r="AA253" s="10"/>
      <c r="AB253" s="10"/>
    </row>
    <row r="254" spans="11:39" x14ac:dyDescent="0.25">
      <c r="K254" s="77" t="s">
        <v>50</v>
      </c>
      <c r="L254" s="26">
        <v>2212</v>
      </c>
      <c r="M254" s="26">
        <v>2213</v>
      </c>
      <c r="N254" s="416">
        <v>1101</v>
      </c>
      <c r="O254" s="26">
        <v>2210</v>
      </c>
      <c r="P254" s="26">
        <v>2216</v>
      </c>
      <c r="Q254" s="27"/>
      <c r="R254" s="28"/>
      <c r="S254" s="14">
        <v>1101</v>
      </c>
      <c r="T254" s="14">
        <v>2201</v>
      </c>
      <c r="U254" s="14">
        <v>2202</v>
      </c>
      <c r="V254" s="14">
        <v>2203</v>
      </c>
      <c r="W254" s="14">
        <v>2204</v>
      </c>
      <c r="X254" s="330">
        <v>2205</v>
      </c>
      <c r="Y254" s="14">
        <v>2206</v>
      </c>
      <c r="Z254" s="14">
        <v>2209</v>
      </c>
      <c r="AA254" s="14">
        <v>2210</v>
      </c>
      <c r="AB254" s="14">
        <v>2211</v>
      </c>
      <c r="AC254" s="14">
        <v>2212</v>
      </c>
      <c r="AD254" s="14">
        <v>2213</v>
      </c>
      <c r="AE254" s="14">
        <v>2214</v>
      </c>
      <c r="AF254" s="14">
        <v>2215</v>
      </c>
      <c r="AG254" s="14">
        <v>2216</v>
      </c>
      <c r="AH254" s="14">
        <v>2217</v>
      </c>
      <c r="AI254" s="14">
        <v>2218</v>
      </c>
      <c r="AJ254" s="14">
        <v>2219</v>
      </c>
      <c r="AK254" s="10">
        <v>4253</v>
      </c>
    </row>
    <row r="255" spans="11:39" x14ac:dyDescent="0.25">
      <c r="K255" s="77" t="s">
        <v>51</v>
      </c>
      <c r="L255" s="26">
        <v>2201</v>
      </c>
      <c r="M255" s="26">
        <v>2213</v>
      </c>
      <c r="N255" s="416">
        <v>1101</v>
      </c>
      <c r="O255" s="26">
        <v>2215</v>
      </c>
      <c r="P255" s="26">
        <v>2216</v>
      </c>
      <c r="Q255" s="27"/>
      <c r="R255" s="28"/>
      <c r="S255" s="35"/>
      <c r="T255" s="35"/>
      <c r="U255" s="35"/>
      <c r="V255" s="35"/>
      <c r="W255" s="35"/>
      <c r="X255" s="278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1:39" x14ac:dyDescent="0.25">
      <c r="K256" s="77" t="s">
        <v>52</v>
      </c>
      <c r="L256" s="26">
        <v>2201</v>
      </c>
      <c r="M256" s="26">
        <v>2213</v>
      </c>
      <c r="N256" s="416">
        <v>1101</v>
      </c>
      <c r="O256" s="26">
        <v>2215</v>
      </c>
      <c r="Q256" s="27"/>
      <c r="R256" s="121"/>
      <c r="S256" s="44">
        <v>3</v>
      </c>
      <c r="T256" s="42">
        <v>2</v>
      </c>
      <c r="AA256" s="42">
        <v>2</v>
      </c>
      <c r="AC256" s="42">
        <v>2</v>
      </c>
      <c r="AD256" s="42">
        <v>3</v>
      </c>
      <c r="AE256" s="42">
        <v>2</v>
      </c>
      <c r="AF256" s="42">
        <v>2</v>
      </c>
      <c r="AG256" s="42">
        <v>2</v>
      </c>
      <c r="AI256" s="42">
        <v>2</v>
      </c>
      <c r="AJ256" s="41"/>
      <c r="AK256" s="51">
        <v>2</v>
      </c>
      <c r="AL256" s="51"/>
      <c r="AM256" s="17">
        <f>SUM(S256:AL256)</f>
        <v>22</v>
      </c>
    </row>
    <row r="257" spans="3:39" x14ac:dyDescent="0.25">
      <c r="K257" s="406">
        <f>K242+1</f>
        <v>17</v>
      </c>
      <c r="L257" s="263">
        <f>L242+7</f>
        <v>45684</v>
      </c>
      <c r="M257" s="263">
        <f>L257+1</f>
        <v>45685</v>
      </c>
      <c r="N257" s="263">
        <f t="shared" ref="N257:R257" si="35">M257+1</f>
        <v>45686</v>
      </c>
      <c r="O257" s="263">
        <f t="shared" si="35"/>
        <v>45687</v>
      </c>
      <c r="P257" s="263">
        <f t="shared" si="35"/>
        <v>45688</v>
      </c>
      <c r="Q257" s="82">
        <f t="shared" si="35"/>
        <v>45689</v>
      </c>
      <c r="R257" s="463">
        <f t="shared" si="35"/>
        <v>45690</v>
      </c>
      <c r="S257" s="35"/>
      <c r="U257" s="10"/>
      <c r="V257" s="10"/>
      <c r="W257" s="10"/>
      <c r="X257" s="106"/>
      <c r="Y257" s="10"/>
      <c r="Z257" s="10"/>
      <c r="AA257" s="10"/>
      <c r="AB257" s="152"/>
      <c r="AC257" s="152"/>
      <c r="AD257" s="10"/>
      <c r="AE257" s="152"/>
      <c r="AF257" s="10"/>
    </row>
    <row r="258" spans="3:39" x14ac:dyDescent="0.25">
      <c r="K258" s="407"/>
      <c r="L258" s="264" t="s">
        <v>25</v>
      </c>
      <c r="M258" s="264" t="s">
        <v>26</v>
      </c>
      <c r="N258" s="264" t="s">
        <v>27</v>
      </c>
      <c r="O258" s="264" t="s">
        <v>28</v>
      </c>
      <c r="P258" s="264" t="s">
        <v>29</v>
      </c>
      <c r="Q258" s="116" t="s">
        <v>30</v>
      </c>
      <c r="R258" s="116" t="s">
        <v>31</v>
      </c>
      <c r="U258" s="10"/>
      <c r="V258" s="10"/>
      <c r="W258" s="10"/>
      <c r="X258" s="106"/>
      <c r="Y258" s="10"/>
      <c r="Z258" s="10"/>
      <c r="AA258" s="10"/>
      <c r="AB258" s="152"/>
      <c r="AC258" s="152"/>
      <c r="AD258" s="10"/>
      <c r="AE258" s="152"/>
      <c r="AF258" s="10"/>
    </row>
    <row r="259" spans="3:39" x14ac:dyDescent="0.25">
      <c r="K259" s="77" t="s">
        <v>40</v>
      </c>
      <c r="L259" s="29"/>
      <c r="M259" s="46"/>
      <c r="N259" s="29"/>
      <c r="Q259" s="122"/>
      <c r="R259" s="23"/>
      <c r="U259" s="152"/>
      <c r="V259" s="152"/>
      <c r="W259" s="152"/>
      <c r="X259" s="152"/>
      <c r="Y259" s="10"/>
      <c r="Z259" s="10"/>
      <c r="AA259" s="10"/>
      <c r="AB259" s="152"/>
      <c r="AC259" s="15"/>
      <c r="AD259" s="10"/>
      <c r="AE259" s="10"/>
      <c r="AF259" s="10"/>
    </row>
    <row r="260" spans="3:39" x14ac:dyDescent="0.25">
      <c r="K260" s="72" t="s">
        <v>41</v>
      </c>
      <c r="L260" s="2"/>
      <c r="M260" s="29"/>
      <c r="N260" s="29"/>
      <c r="P260" s="26">
        <v>2201</v>
      </c>
      <c r="Q260" s="27"/>
      <c r="R260" s="28"/>
      <c r="U260" s="152"/>
      <c r="V260" s="152"/>
      <c r="W260" s="152"/>
      <c r="X260" s="152"/>
      <c r="Y260" s="10"/>
      <c r="Z260" s="10"/>
      <c r="AA260" s="10"/>
      <c r="AB260" s="152"/>
      <c r="AC260" s="15"/>
      <c r="AD260" s="152"/>
      <c r="AE260" s="10"/>
      <c r="AF260" s="10"/>
    </row>
    <row r="261" spans="3:39" x14ac:dyDescent="0.25">
      <c r="K261" s="72" t="s">
        <v>42</v>
      </c>
      <c r="L261" s="29"/>
      <c r="M261" s="29"/>
      <c r="N261" s="33"/>
      <c r="O261" s="29"/>
      <c r="Q261" s="27"/>
      <c r="R261" s="28"/>
      <c r="U261" s="152"/>
      <c r="V261" s="152"/>
      <c r="W261" s="152"/>
      <c r="X261" s="209"/>
      <c r="Y261" s="10"/>
      <c r="Z261" s="10"/>
      <c r="AA261" s="10"/>
      <c r="AB261" s="152"/>
      <c r="AC261" s="152"/>
      <c r="AD261" s="20"/>
      <c r="AE261" s="152"/>
      <c r="AF261" s="10"/>
    </row>
    <row r="262" spans="3:39" x14ac:dyDescent="0.25">
      <c r="K262" s="72" t="s">
        <v>43</v>
      </c>
      <c r="L262" s="29"/>
      <c r="M262" s="33"/>
      <c r="N262" s="33"/>
      <c r="O262" s="2">
        <v>2215</v>
      </c>
      <c r="P262" s="47">
        <v>2206</v>
      </c>
      <c r="Q262" s="27"/>
      <c r="R262" s="28"/>
      <c r="U262" s="152"/>
      <c r="V262" s="15"/>
      <c r="W262" s="15"/>
      <c r="X262" s="209"/>
      <c r="Y262" s="10"/>
      <c r="Z262" s="10"/>
      <c r="AA262" s="10"/>
      <c r="AB262" s="152"/>
      <c r="AC262" s="152"/>
      <c r="AD262" s="15"/>
      <c r="AE262" s="152"/>
      <c r="AF262" s="10"/>
    </row>
    <row r="263" spans="3:39" x14ac:dyDescent="0.25">
      <c r="K263" s="72" t="s">
        <v>44</v>
      </c>
      <c r="L263" s="29"/>
      <c r="M263" s="33"/>
      <c r="N263" s="33"/>
      <c r="O263" s="2"/>
      <c r="Q263" s="27"/>
      <c r="R263" s="28"/>
      <c r="U263" s="152"/>
      <c r="V263" s="15"/>
      <c r="W263" s="152"/>
      <c r="X263" s="152"/>
      <c r="Y263" s="10"/>
      <c r="Z263" s="10"/>
      <c r="AA263" s="10"/>
      <c r="AB263" s="10"/>
      <c r="AC263" s="10"/>
      <c r="AD263" s="10"/>
      <c r="AE263" s="10"/>
      <c r="AF263" s="10"/>
    </row>
    <row r="264" spans="3:39" x14ac:dyDescent="0.25">
      <c r="K264" s="72" t="s">
        <v>45</v>
      </c>
      <c r="L264" s="2"/>
      <c r="M264" s="2"/>
      <c r="N264" s="2"/>
      <c r="O264" s="182">
        <v>2216</v>
      </c>
      <c r="P264" s="177">
        <v>2213</v>
      </c>
      <c r="Q264" s="27"/>
      <c r="R264" s="28"/>
      <c r="U264" s="10"/>
      <c r="V264" s="10"/>
      <c r="W264" s="10"/>
      <c r="X264" s="106"/>
      <c r="Y264" s="10"/>
      <c r="Z264" s="10"/>
      <c r="AA264" s="10"/>
      <c r="AB264" s="10"/>
      <c r="AC264" s="10"/>
      <c r="AD264" s="10"/>
      <c r="AE264" s="10"/>
      <c r="AF264" s="10"/>
    </row>
    <row r="265" spans="3:39" x14ac:dyDescent="0.25">
      <c r="K265" s="72" t="s">
        <v>46</v>
      </c>
      <c r="L265" s="46"/>
      <c r="M265" s="46"/>
      <c r="N265" s="46"/>
      <c r="O265" s="46"/>
      <c r="P265" s="114"/>
      <c r="Q265" s="27"/>
      <c r="R265" s="28"/>
      <c r="S265" s="42"/>
    </row>
    <row r="266" spans="3:39" x14ac:dyDescent="0.25">
      <c r="C266" s="403" t="s">
        <v>103</v>
      </c>
      <c r="K266" s="72" t="s">
        <v>47</v>
      </c>
      <c r="L266" s="45">
        <v>2217</v>
      </c>
      <c r="M266" s="172">
        <v>2204</v>
      </c>
      <c r="N266" s="164">
        <v>2205</v>
      </c>
      <c r="O266" s="46">
        <v>4253</v>
      </c>
      <c r="P266" s="156">
        <v>2218</v>
      </c>
      <c r="Q266" s="27"/>
      <c r="R266" s="28"/>
    </row>
    <row r="267" spans="3:39" ht="24" x14ac:dyDescent="0.25">
      <c r="C267" s="404" t="s">
        <v>104</v>
      </c>
      <c r="K267" s="72" t="s">
        <v>48</v>
      </c>
      <c r="M267" s="46"/>
      <c r="N267" s="45"/>
      <c r="O267" s="46"/>
      <c r="Q267" s="27"/>
      <c r="R267" s="28"/>
    </row>
    <row r="268" spans="3:39" ht="24" x14ac:dyDescent="0.25">
      <c r="C268" s="404" t="s">
        <v>105</v>
      </c>
      <c r="K268" s="72" t="s">
        <v>49</v>
      </c>
      <c r="L268" s="136">
        <v>1101</v>
      </c>
      <c r="M268" s="46">
        <v>2202</v>
      </c>
      <c r="N268" s="45">
        <v>2203</v>
      </c>
      <c r="O268" s="183">
        <v>2214</v>
      </c>
      <c r="P268" s="189">
        <v>2219</v>
      </c>
      <c r="Q268" s="27"/>
      <c r="R268" s="28"/>
    </row>
    <row r="269" spans="3:39" x14ac:dyDescent="0.25">
      <c r="C269" s="404" t="s">
        <v>106</v>
      </c>
      <c r="K269" s="77" t="s">
        <v>50</v>
      </c>
      <c r="L269" s="46"/>
      <c r="M269" s="46"/>
      <c r="N269" s="45"/>
      <c r="O269" s="46"/>
      <c r="Q269" s="27"/>
      <c r="R269" s="28"/>
      <c r="S269" s="14">
        <v>1101</v>
      </c>
      <c r="T269" s="14">
        <v>2201</v>
      </c>
      <c r="U269" s="14">
        <v>2202</v>
      </c>
      <c r="V269" s="14">
        <v>2203</v>
      </c>
      <c r="W269" s="14">
        <v>2204</v>
      </c>
      <c r="X269" s="330">
        <v>2205</v>
      </c>
      <c r="Y269" s="14">
        <v>2206</v>
      </c>
      <c r="Z269" s="14">
        <v>2209</v>
      </c>
      <c r="AA269" s="14">
        <v>2210</v>
      </c>
      <c r="AB269" s="14">
        <v>2211</v>
      </c>
      <c r="AC269" s="14">
        <v>2212</v>
      </c>
      <c r="AD269" s="14">
        <v>2213</v>
      </c>
      <c r="AE269" s="14">
        <v>2214</v>
      </c>
      <c r="AF269" s="14">
        <v>2215</v>
      </c>
      <c r="AG269" s="14">
        <v>2216</v>
      </c>
      <c r="AH269" s="14">
        <v>2217</v>
      </c>
      <c r="AI269" s="14">
        <v>2218</v>
      </c>
      <c r="AJ269" s="14">
        <v>2219</v>
      </c>
      <c r="AK269" s="10">
        <v>4253</v>
      </c>
    </row>
    <row r="270" spans="3:39" x14ac:dyDescent="0.25">
      <c r="K270" s="77" t="s">
        <v>51</v>
      </c>
      <c r="L270" s="46">
        <v>2209</v>
      </c>
      <c r="M270" s="48">
        <v>2211</v>
      </c>
      <c r="N270" s="46">
        <v>2212</v>
      </c>
      <c r="O270" s="46"/>
      <c r="P270" s="46">
        <v>2210</v>
      </c>
      <c r="Q270" s="27"/>
      <c r="R270" s="28"/>
      <c r="S270" s="44">
        <v>1</v>
      </c>
      <c r="T270" s="42">
        <v>1</v>
      </c>
      <c r="U270" s="42">
        <v>1</v>
      </c>
      <c r="V270" s="42">
        <v>1</v>
      </c>
      <c r="W270" s="42">
        <v>1</v>
      </c>
      <c r="X270" s="224">
        <v>1</v>
      </c>
      <c r="Y270" s="42">
        <v>1</v>
      </c>
      <c r="Z270" s="42">
        <v>1</v>
      </c>
      <c r="AA270" s="42">
        <v>1</v>
      </c>
      <c r="AB270" s="42">
        <v>1</v>
      </c>
      <c r="AC270" s="42">
        <v>1</v>
      </c>
      <c r="AD270" s="42">
        <v>1</v>
      </c>
      <c r="AE270" s="42">
        <v>1</v>
      </c>
      <c r="AF270" s="42">
        <v>1</v>
      </c>
      <c r="AG270" s="42">
        <v>1</v>
      </c>
      <c r="AH270" s="42">
        <v>1</v>
      </c>
      <c r="AI270" s="42">
        <v>1</v>
      </c>
      <c r="AJ270" s="41">
        <v>1</v>
      </c>
      <c r="AK270" s="51">
        <v>1</v>
      </c>
      <c r="AL270" s="51"/>
    </row>
    <row r="271" spans="3:39" x14ac:dyDescent="0.25">
      <c r="K271" s="77" t="s">
        <v>52</v>
      </c>
      <c r="L271" s="46"/>
      <c r="Q271" s="27"/>
      <c r="R271" s="121"/>
      <c r="AJ271" s="41"/>
      <c r="AK271" s="51"/>
      <c r="AL271" s="51"/>
      <c r="AM271" s="17" t="e">
        <f>SUM(#REF!)</f>
        <v>#REF!</v>
      </c>
    </row>
    <row r="272" spans="3:39" x14ac:dyDescent="0.25">
      <c r="K272" s="77">
        <f>K257+1</f>
        <v>18</v>
      </c>
      <c r="L272" s="117">
        <f>L257+7</f>
        <v>45691</v>
      </c>
      <c r="M272" s="117">
        <f t="shared" ref="M272:R272" si="36">L272+1</f>
        <v>45692</v>
      </c>
      <c r="N272" s="117">
        <f t="shared" si="36"/>
        <v>45693</v>
      </c>
      <c r="O272" s="117">
        <f t="shared" si="36"/>
        <v>45694</v>
      </c>
      <c r="P272" s="117">
        <f t="shared" si="36"/>
        <v>45695</v>
      </c>
      <c r="Q272" s="82">
        <f t="shared" si="36"/>
        <v>45696</v>
      </c>
      <c r="R272" s="82">
        <f t="shared" si="36"/>
        <v>45697</v>
      </c>
      <c r="AM272" s="17"/>
    </row>
    <row r="273" spans="2:39" x14ac:dyDescent="0.25">
      <c r="K273" s="74"/>
      <c r="L273" s="113" t="s">
        <v>25</v>
      </c>
      <c r="M273" s="113" t="s">
        <v>26</v>
      </c>
      <c r="N273" s="113" t="s">
        <v>27</v>
      </c>
      <c r="O273" s="113" t="s">
        <v>28</v>
      </c>
      <c r="P273" s="113" t="s">
        <v>29</v>
      </c>
      <c r="Q273" s="266" t="s">
        <v>30</v>
      </c>
      <c r="R273" s="267" t="s">
        <v>31</v>
      </c>
    </row>
    <row r="274" spans="2:39" x14ac:dyDescent="0.25">
      <c r="B274"/>
      <c r="K274" s="77" t="s">
        <v>40</v>
      </c>
      <c r="L274" s="29"/>
      <c r="M274" s="29"/>
      <c r="N274" s="29"/>
      <c r="O274" s="29"/>
      <c r="P274" s="2"/>
      <c r="Q274" s="122"/>
      <c r="R274" s="23"/>
    </row>
    <row r="275" spans="2:39" x14ac:dyDescent="0.25">
      <c r="B275"/>
      <c r="K275" s="72" t="s">
        <v>41</v>
      </c>
      <c r="L275" s="2"/>
      <c r="M275" s="29"/>
      <c r="N275" s="29"/>
      <c r="O275" s="29"/>
      <c r="P275" s="29"/>
      <c r="Q275" s="27"/>
      <c r="R275" s="28"/>
      <c r="AJ275" s="42"/>
    </row>
    <row r="276" spans="2:39" x14ac:dyDescent="0.25">
      <c r="B276"/>
      <c r="K276" s="72" t="s">
        <v>42</v>
      </c>
      <c r="L276" s="29"/>
      <c r="M276" s="29"/>
      <c r="N276" s="33"/>
      <c r="O276" s="29"/>
      <c r="P276" s="29"/>
      <c r="Q276" s="27"/>
      <c r="R276" s="28"/>
      <c r="AJ276" s="42"/>
    </row>
    <row r="277" spans="2:39" x14ac:dyDescent="0.25">
      <c r="B277"/>
      <c r="K277" s="72" t="s">
        <v>43</v>
      </c>
      <c r="L277" s="29"/>
      <c r="M277" s="33"/>
      <c r="N277" s="33"/>
      <c r="O277" s="2"/>
      <c r="P277" s="46"/>
      <c r="Q277" s="27"/>
      <c r="R277" s="28"/>
      <c r="AJ277" s="42"/>
    </row>
    <row r="278" spans="2:39" x14ac:dyDescent="0.25">
      <c r="B278"/>
      <c r="K278" s="72" t="s">
        <v>44</v>
      </c>
      <c r="L278" s="29"/>
      <c r="M278" s="33"/>
      <c r="N278" s="33"/>
      <c r="O278" s="2"/>
      <c r="P278" s="29"/>
      <c r="Q278" s="27"/>
      <c r="R278" s="28"/>
      <c r="AJ278" s="42"/>
    </row>
    <row r="279" spans="2:39" x14ac:dyDescent="0.25">
      <c r="B279"/>
      <c r="K279" s="72" t="s">
        <v>45</v>
      </c>
      <c r="L279" s="2"/>
      <c r="M279" s="2"/>
      <c r="N279" s="2"/>
      <c r="O279" s="46"/>
      <c r="P279" s="2"/>
      <c r="Q279" s="27"/>
      <c r="R279" s="28"/>
      <c r="AJ279" s="42"/>
    </row>
    <row r="280" spans="2:39" x14ac:dyDescent="0.25">
      <c r="B280"/>
      <c r="K280" s="72" t="s">
        <v>46</v>
      </c>
      <c r="L280" s="46"/>
      <c r="M280" s="46"/>
      <c r="N280" s="46"/>
      <c r="O280" s="46"/>
      <c r="P280" s="114"/>
      <c r="Q280" s="27"/>
      <c r="R280" s="28"/>
      <c r="AJ280" s="42"/>
    </row>
    <row r="281" spans="2:39" x14ac:dyDescent="0.25">
      <c r="K281" s="72" t="s">
        <v>47</v>
      </c>
      <c r="L281" s="45"/>
      <c r="M281" s="46"/>
      <c r="N281" s="45"/>
      <c r="O281" s="46"/>
      <c r="P281" s="46"/>
      <c r="Q281" s="27"/>
      <c r="R281" s="28"/>
      <c r="AJ281" s="42"/>
    </row>
    <row r="282" spans="2:39" x14ac:dyDescent="0.25">
      <c r="K282" s="72" t="s">
        <v>48</v>
      </c>
      <c r="L282" s="29"/>
      <c r="M282" s="46"/>
      <c r="N282" s="45"/>
      <c r="O282" s="46"/>
      <c r="P282" s="29"/>
      <c r="Q282" s="27"/>
      <c r="R282" s="28"/>
      <c r="AJ282" s="42"/>
    </row>
    <row r="283" spans="2:39" x14ac:dyDescent="0.25">
      <c r="K283" s="72" t="s">
        <v>49</v>
      </c>
      <c r="L283" s="46"/>
      <c r="M283" s="46"/>
      <c r="N283" s="45"/>
      <c r="O283" s="46"/>
      <c r="P283" s="46"/>
      <c r="Q283" s="27"/>
      <c r="R283" s="28"/>
      <c r="AJ283" s="42"/>
    </row>
    <row r="284" spans="2:39" x14ac:dyDescent="0.25">
      <c r="K284" s="77" t="s">
        <v>50</v>
      </c>
      <c r="L284" s="46"/>
      <c r="M284" s="46"/>
      <c r="N284" s="45"/>
      <c r="O284" s="46"/>
      <c r="P284" s="29"/>
      <c r="Q284" s="27"/>
      <c r="R284" s="28"/>
      <c r="S284" s="14"/>
      <c r="T284" s="14"/>
      <c r="U284" s="14"/>
      <c r="V284" s="14"/>
      <c r="W284" s="14"/>
      <c r="X284" s="330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</row>
    <row r="285" spans="2:39" x14ac:dyDescent="0.25">
      <c r="K285" s="77" t="s">
        <v>51</v>
      </c>
      <c r="L285" s="46"/>
      <c r="M285" s="46"/>
      <c r="N285" s="46"/>
      <c r="O285" s="46"/>
      <c r="P285" s="46"/>
      <c r="Q285" s="27"/>
      <c r="R285" s="28"/>
      <c r="S285" s="35"/>
      <c r="T285" s="35"/>
      <c r="U285" s="35"/>
      <c r="V285" s="35"/>
      <c r="W285" s="35"/>
      <c r="X285" s="278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2:39" x14ac:dyDescent="0.25">
      <c r="K286" s="77" t="s">
        <v>52</v>
      </c>
      <c r="L286" s="46"/>
      <c r="M286" s="29"/>
      <c r="N286" s="29"/>
      <c r="O286" s="29"/>
      <c r="P286" s="29"/>
      <c r="Q286" s="27"/>
      <c r="R286" s="121"/>
      <c r="AJ286" s="42"/>
      <c r="AL286" s="10"/>
      <c r="AM286" s="17">
        <f>SUM(S271:AL271)</f>
        <v>0</v>
      </c>
    </row>
    <row r="287" spans="2:39" x14ac:dyDescent="0.25">
      <c r="K287" s="77">
        <f>K272+1</f>
        <v>19</v>
      </c>
      <c r="L287" s="263">
        <f>L272+7</f>
        <v>45698</v>
      </c>
      <c r="M287" s="263">
        <f t="shared" ref="M287:R287" si="37">L287+1</f>
        <v>45699</v>
      </c>
      <c r="N287" s="263">
        <f t="shared" si="37"/>
        <v>45700</v>
      </c>
      <c r="O287" s="263">
        <f t="shared" si="37"/>
        <v>45701</v>
      </c>
      <c r="P287" s="263">
        <f t="shared" si="37"/>
        <v>45702</v>
      </c>
      <c r="Q287" s="82">
        <f t="shared" si="37"/>
        <v>45703</v>
      </c>
      <c r="R287" s="82">
        <f t="shared" si="37"/>
        <v>45704</v>
      </c>
      <c r="S287" s="162"/>
      <c r="T287" s="162"/>
      <c r="U287" s="162"/>
      <c r="V287" s="162"/>
      <c r="W287" s="162"/>
      <c r="X287" s="392"/>
      <c r="Y287" s="162"/>
      <c r="Z287" s="162"/>
      <c r="AA287" s="162"/>
      <c r="AB287" s="162"/>
      <c r="AC287" s="162"/>
      <c r="AD287" s="162"/>
      <c r="AE287" s="162"/>
      <c r="AF287" s="162"/>
      <c r="AG287" s="162"/>
      <c r="AH287" s="10"/>
    </row>
    <row r="288" spans="2:39" x14ac:dyDescent="0.25">
      <c r="K288" s="74"/>
      <c r="L288" s="406" t="s">
        <v>25</v>
      </c>
      <c r="M288" s="406" t="s">
        <v>26</v>
      </c>
      <c r="N288" s="406" t="s">
        <v>27</v>
      </c>
      <c r="O288" s="406" t="s">
        <v>28</v>
      </c>
      <c r="P288" s="406" t="s">
        <v>29</v>
      </c>
      <c r="Q288" s="143" t="s">
        <v>30</v>
      </c>
      <c r="R288" s="120" t="s">
        <v>31</v>
      </c>
    </row>
    <row r="289" spans="11:39" x14ac:dyDescent="0.25">
      <c r="K289" s="77" t="s">
        <v>40</v>
      </c>
      <c r="L289" s="29"/>
      <c r="M289" s="29"/>
      <c r="N289" s="29"/>
      <c r="O289" s="29"/>
      <c r="P289" s="2"/>
      <c r="Q289" s="122"/>
      <c r="R289" s="23"/>
    </row>
    <row r="290" spans="11:39" x14ac:dyDescent="0.25">
      <c r="K290" s="72" t="s">
        <v>41</v>
      </c>
      <c r="L290" s="2"/>
      <c r="M290" s="29"/>
      <c r="N290" s="29"/>
      <c r="O290" s="29"/>
      <c r="P290" s="2"/>
      <c r="Q290" s="27"/>
      <c r="R290" s="28"/>
    </row>
    <row r="291" spans="11:39" x14ac:dyDescent="0.25">
      <c r="K291" s="72" t="s">
        <v>42</v>
      </c>
      <c r="L291" s="29"/>
      <c r="M291" s="29"/>
      <c r="N291" s="33"/>
      <c r="O291" s="29"/>
      <c r="P291" s="2"/>
      <c r="Q291" s="27"/>
      <c r="R291" s="28"/>
    </row>
    <row r="292" spans="11:39" x14ac:dyDescent="0.25">
      <c r="K292" s="72" t="s">
        <v>43</v>
      </c>
      <c r="L292" s="29"/>
      <c r="M292" s="33"/>
      <c r="N292" s="33"/>
      <c r="O292" s="29"/>
      <c r="P292" s="2"/>
      <c r="Q292" s="27"/>
      <c r="R292" s="28"/>
    </row>
    <row r="293" spans="11:39" x14ac:dyDescent="0.25">
      <c r="K293" s="72" t="s">
        <v>44</v>
      </c>
      <c r="L293" s="29"/>
      <c r="M293" s="33"/>
      <c r="N293" s="33"/>
      <c r="O293" s="2"/>
      <c r="P293" s="2"/>
      <c r="Q293" s="27"/>
      <c r="R293" s="28"/>
    </row>
    <row r="294" spans="11:39" x14ac:dyDescent="0.25">
      <c r="K294" s="72" t="s">
        <v>45</v>
      </c>
      <c r="L294" s="47">
        <v>2206</v>
      </c>
      <c r="M294" s="182">
        <v>2216</v>
      </c>
      <c r="N294" s="2">
        <v>2215</v>
      </c>
      <c r="O294" s="2">
        <v>2201</v>
      </c>
      <c r="P294" s="177">
        <v>2213</v>
      </c>
      <c r="Q294" s="27"/>
      <c r="R294" s="28"/>
    </row>
    <row r="295" spans="11:39" x14ac:dyDescent="0.25">
      <c r="K295" s="72" t="s">
        <v>46</v>
      </c>
      <c r="L295" s="46"/>
      <c r="M295" s="46"/>
      <c r="N295" s="46"/>
      <c r="O295" s="46"/>
      <c r="P295" s="114"/>
      <c r="Q295" s="27"/>
      <c r="R295" s="28"/>
    </row>
    <row r="296" spans="11:39" x14ac:dyDescent="0.25">
      <c r="K296" s="72" t="s">
        <v>47</v>
      </c>
      <c r="L296" s="45">
        <v>2217</v>
      </c>
      <c r="M296" s="172">
        <v>2204</v>
      </c>
      <c r="N296" s="164">
        <v>2205</v>
      </c>
      <c r="O296" s="183">
        <v>2214</v>
      </c>
      <c r="P296" s="156">
        <v>2218</v>
      </c>
      <c r="Q296" s="27"/>
      <c r="R296" s="28"/>
    </row>
    <row r="297" spans="11:39" x14ac:dyDescent="0.25">
      <c r="K297" s="72" t="s">
        <v>48</v>
      </c>
      <c r="M297" s="46"/>
      <c r="N297" s="45"/>
      <c r="O297" s="46"/>
      <c r="Q297" s="27"/>
      <c r="R297" s="28"/>
    </row>
    <row r="298" spans="11:39" x14ac:dyDescent="0.25">
      <c r="K298" s="72" t="s">
        <v>49</v>
      </c>
      <c r="L298" s="136">
        <v>1101</v>
      </c>
      <c r="M298" s="46">
        <v>2202</v>
      </c>
      <c r="N298" s="45">
        <v>2203</v>
      </c>
      <c r="O298" s="46">
        <v>4253</v>
      </c>
      <c r="P298" s="189">
        <v>2219</v>
      </c>
      <c r="Q298" s="27"/>
      <c r="R298" s="28"/>
    </row>
    <row r="299" spans="11:39" x14ac:dyDescent="0.25">
      <c r="K299" s="77" t="s">
        <v>50</v>
      </c>
      <c r="L299" s="46"/>
      <c r="M299" s="46"/>
      <c r="N299" s="45"/>
      <c r="O299" s="46"/>
      <c r="Q299" s="27"/>
      <c r="R299" s="28"/>
      <c r="S299" s="14">
        <v>1101</v>
      </c>
      <c r="T299" s="14">
        <v>2201</v>
      </c>
      <c r="U299" s="14">
        <v>2202</v>
      </c>
      <c r="V299" s="14">
        <v>2203</v>
      </c>
      <c r="W299" s="14">
        <v>2204</v>
      </c>
      <c r="X299" s="330">
        <v>2205</v>
      </c>
      <c r="Y299" s="14">
        <v>2206</v>
      </c>
      <c r="Z299" s="14">
        <v>2209</v>
      </c>
      <c r="AA299" s="14">
        <v>2210</v>
      </c>
      <c r="AB299" s="14">
        <v>2211</v>
      </c>
      <c r="AC299" s="14">
        <v>2212</v>
      </c>
      <c r="AD299" s="14">
        <v>2213</v>
      </c>
      <c r="AE299" s="14">
        <v>2214</v>
      </c>
      <c r="AF299" s="14">
        <v>2215</v>
      </c>
      <c r="AG299" s="14">
        <v>2216</v>
      </c>
      <c r="AH299" s="14">
        <v>2217</v>
      </c>
      <c r="AI299" s="14">
        <v>2218</v>
      </c>
      <c r="AJ299" s="14">
        <v>2219</v>
      </c>
      <c r="AK299" s="10">
        <v>4253</v>
      </c>
    </row>
    <row r="300" spans="11:39" x14ac:dyDescent="0.25">
      <c r="K300" s="77" t="s">
        <v>51</v>
      </c>
      <c r="L300" s="46">
        <v>2209</v>
      </c>
      <c r="M300" s="48">
        <v>2211</v>
      </c>
      <c r="N300" s="46">
        <v>2212</v>
      </c>
      <c r="O300" s="46"/>
      <c r="P300" s="46">
        <v>2210</v>
      </c>
      <c r="Q300" s="27"/>
      <c r="R300" s="28"/>
      <c r="S300" s="35"/>
      <c r="T300" s="35"/>
      <c r="U300" s="35"/>
      <c r="V300" s="35"/>
      <c r="W300" s="35"/>
      <c r="X300" s="278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1:39" x14ac:dyDescent="0.25">
      <c r="K301" s="77" t="s">
        <v>52</v>
      </c>
      <c r="M301" s="45"/>
      <c r="N301" s="45"/>
      <c r="O301" s="46"/>
      <c r="P301" s="2"/>
      <c r="Q301" s="27"/>
      <c r="R301" s="121"/>
      <c r="AM301" s="17">
        <f>SUM(S286:AL286)</f>
        <v>0</v>
      </c>
    </row>
    <row r="302" spans="11:39" x14ac:dyDescent="0.25">
      <c r="K302" s="77">
        <f>K287+1</f>
        <v>20</v>
      </c>
      <c r="L302" s="82">
        <f>L287+7</f>
        <v>45705</v>
      </c>
      <c r="M302" s="82">
        <f t="shared" ref="M302" si="38">L302+1</f>
        <v>45706</v>
      </c>
      <c r="N302" s="82">
        <f t="shared" ref="N302" si="39">M302+1</f>
        <v>45707</v>
      </c>
      <c r="O302" s="82">
        <f t="shared" ref="O302" si="40">N302+1</f>
        <v>45708</v>
      </c>
      <c r="P302" s="82">
        <f t="shared" ref="P302" si="41">O302+1</f>
        <v>45709</v>
      </c>
      <c r="Q302" s="27"/>
      <c r="R302" s="27"/>
    </row>
    <row r="303" spans="11:39" x14ac:dyDescent="0.25">
      <c r="K303" s="74"/>
      <c r="L303" s="77" t="s">
        <v>25</v>
      </c>
      <c r="M303" s="118" t="s">
        <v>26</v>
      </c>
      <c r="N303" s="118" t="s">
        <v>27</v>
      </c>
      <c r="O303" s="118" t="s">
        <v>28</v>
      </c>
      <c r="P303" s="118" t="s">
        <v>29</v>
      </c>
      <c r="Q303" s="27"/>
      <c r="R303" s="27"/>
    </row>
    <row r="304" spans="11:39" x14ac:dyDescent="0.25">
      <c r="K304" s="77" t="s">
        <v>40</v>
      </c>
      <c r="L304" s="29"/>
      <c r="M304" s="29"/>
      <c r="N304" s="29"/>
      <c r="O304" s="29"/>
      <c r="P304" s="2"/>
      <c r="Q304" s="27"/>
      <c r="R304" s="27"/>
    </row>
    <row r="305" spans="11:39" x14ac:dyDescent="0.25">
      <c r="K305" s="72" t="s">
        <v>41</v>
      </c>
      <c r="L305" s="2"/>
      <c r="M305" s="29"/>
      <c r="N305" s="29"/>
      <c r="O305" s="29"/>
      <c r="P305" s="2"/>
      <c r="Q305" s="27"/>
      <c r="R305" s="27"/>
      <c r="S305" s="42"/>
      <c r="AM305" s="17" t="e">
        <f>SUM(AM16:AM304)</f>
        <v>#REF!</v>
      </c>
    </row>
    <row r="306" spans="11:39" x14ac:dyDescent="0.25">
      <c r="K306" s="72" t="s">
        <v>42</v>
      </c>
      <c r="L306" s="29"/>
      <c r="M306" s="29"/>
      <c r="N306" s="33"/>
      <c r="O306" s="29"/>
      <c r="P306" s="2"/>
      <c r="Q306" s="27"/>
      <c r="R306" s="27"/>
    </row>
    <row r="307" spans="11:39" x14ac:dyDescent="0.25">
      <c r="K307" s="72" t="s">
        <v>43</v>
      </c>
      <c r="L307" s="29"/>
      <c r="M307" s="33"/>
      <c r="N307" s="33"/>
      <c r="O307" s="29"/>
      <c r="P307" s="2"/>
      <c r="Q307" s="27"/>
      <c r="R307" s="27"/>
    </row>
    <row r="308" spans="11:39" x14ac:dyDescent="0.25">
      <c r="K308" s="72" t="s">
        <v>44</v>
      </c>
      <c r="L308" s="29"/>
      <c r="M308" s="33"/>
      <c r="N308" s="33"/>
      <c r="O308" s="2"/>
      <c r="P308" s="2"/>
      <c r="Q308" s="27"/>
      <c r="R308" s="27"/>
    </row>
    <row r="309" spans="11:39" x14ac:dyDescent="0.25">
      <c r="K309" s="72" t="s">
        <v>45</v>
      </c>
      <c r="L309" s="46"/>
      <c r="M309" s="46"/>
      <c r="N309" s="2"/>
      <c r="O309" s="2"/>
      <c r="P309" s="2"/>
      <c r="Q309" s="27"/>
      <c r="R309" s="27"/>
    </row>
    <row r="310" spans="11:39" x14ac:dyDescent="0.25">
      <c r="K310" s="72" t="s">
        <v>46</v>
      </c>
      <c r="L310" s="46"/>
      <c r="M310" s="46"/>
      <c r="N310" s="46"/>
      <c r="O310" s="46"/>
      <c r="P310" s="114"/>
      <c r="Q310" s="27"/>
      <c r="R310" s="27"/>
    </row>
    <row r="311" spans="11:39" x14ac:dyDescent="0.25">
      <c r="K311" s="72" t="s">
        <v>47</v>
      </c>
      <c r="L311" s="45"/>
      <c r="M311" s="46"/>
      <c r="N311" s="45"/>
      <c r="O311" s="46"/>
      <c r="P311" s="46"/>
      <c r="Q311" s="27"/>
      <c r="R311" s="27"/>
    </row>
    <row r="312" spans="11:39" x14ac:dyDescent="0.25">
      <c r="K312" s="72" t="s">
        <v>48</v>
      </c>
      <c r="L312" s="29"/>
      <c r="M312" s="46"/>
      <c r="N312" s="45"/>
      <c r="O312" s="46"/>
      <c r="P312" s="29"/>
      <c r="Q312" s="27"/>
      <c r="R312" s="27"/>
    </row>
    <row r="313" spans="11:39" x14ac:dyDescent="0.25">
      <c r="K313" s="72" t="s">
        <v>49</v>
      </c>
      <c r="L313" s="46"/>
      <c r="M313" s="46"/>
      <c r="N313" s="45"/>
      <c r="O313" s="46"/>
      <c r="P313" s="46"/>
      <c r="Q313" s="27"/>
      <c r="R313" s="27"/>
    </row>
    <row r="314" spans="11:39" x14ac:dyDescent="0.25">
      <c r="K314" s="77" t="s">
        <v>50</v>
      </c>
      <c r="L314" s="46"/>
      <c r="M314" s="46"/>
      <c r="N314" s="45"/>
      <c r="O314" s="46"/>
      <c r="P314" s="29"/>
      <c r="Q314" s="27"/>
      <c r="R314" s="27"/>
    </row>
    <row r="315" spans="11:39" x14ac:dyDescent="0.25">
      <c r="K315" s="77" t="s">
        <v>51</v>
      </c>
      <c r="L315" s="46"/>
      <c r="M315" s="46"/>
      <c r="N315" s="46"/>
      <c r="O315" s="46"/>
      <c r="P315" s="46"/>
      <c r="Q315" s="27"/>
      <c r="R315" s="27"/>
    </row>
    <row r="316" spans="11:39" x14ac:dyDescent="0.25">
      <c r="K316" s="77" t="s">
        <v>52</v>
      </c>
      <c r="L316" s="29"/>
      <c r="M316" s="45"/>
      <c r="N316" s="45"/>
      <c r="O316" s="46"/>
      <c r="P316" s="2"/>
      <c r="Q316" s="27"/>
      <c r="R316" s="27"/>
    </row>
    <row r="317" spans="11:39" x14ac:dyDescent="0.25">
      <c r="K317" s="77">
        <f>K302+1</f>
        <v>21</v>
      </c>
      <c r="L317" s="82">
        <f>L302+7</f>
        <v>45712</v>
      </c>
      <c r="M317" s="82">
        <f t="shared" ref="M317" si="42">L317+1</f>
        <v>45713</v>
      </c>
      <c r="N317" s="82">
        <f t="shared" ref="N317" si="43">M317+1</f>
        <v>45714</v>
      </c>
      <c r="O317" s="82">
        <f t="shared" ref="O317" si="44">N317+1</f>
        <v>45715</v>
      </c>
      <c r="P317" s="82">
        <f t="shared" ref="P317" si="45">O317+1</f>
        <v>45716</v>
      </c>
      <c r="Q317" s="27"/>
      <c r="R317" s="27"/>
    </row>
    <row r="318" spans="11:39" x14ac:dyDescent="0.25">
      <c r="K318" s="74"/>
      <c r="L318" s="77" t="s">
        <v>25</v>
      </c>
      <c r="M318" s="118" t="s">
        <v>26</v>
      </c>
      <c r="N318" s="118" t="s">
        <v>27</v>
      </c>
      <c r="O318" s="118" t="s">
        <v>28</v>
      </c>
      <c r="P318" s="118" t="s">
        <v>29</v>
      </c>
      <c r="Q318" s="27"/>
      <c r="R318" s="27"/>
    </row>
    <row r="319" spans="11:39" x14ac:dyDescent="0.25">
      <c r="K319" s="77" t="s">
        <v>40</v>
      </c>
      <c r="Q319" s="27"/>
      <c r="R319" s="27"/>
    </row>
    <row r="320" spans="11:39" x14ac:dyDescent="0.25">
      <c r="K320" s="72" t="s">
        <v>41</v>
      </c>
      <c r="Q320" s="27"/>
      <c r="R320" s="27"/>
    </row>
    <row r="321" spans="11:18" x14ac:dyDescent="0.25">
      <c r="K321" s="72" t="s">
        <v>42</v>
      </c>
      <c r="Q321" s="27"/>
      <c r="R321" s="27"/>
    </row>
    <row r="322" spans="11:18" x14ac:dyDescent="0.25">
      <c r="K322" s="72" t="s">
        <v>43</v>
      </c>
      <c r="Q322" s="27"/>
      <c r="R322" s="27"/>
    </row>
    <row r="323" spans="11:18" x14ac:dyDescent="0.25">
      <c r="K323" s="72" t="s">
        <v>44</v>
      </c>
      <c r="Q323" s="27"/>
      <c r="R323" s="27"/>
    </row>
    <row r="324" spans="11:18" x14ac:dyDescent="0.25">
      <c r="K324" s="72" t="s">
        <v>45</v>
      </c>
      <c r="Q324" s="27"/>
      <c r="R324" s="27"/>
    </row>
    <row r="325" spans="11:18" x14ac:dyDescent="0.25">
      <c r="K325" s="72" t="s">
        <v>46</v>
      </c>
      <c r="L325" s="29"/>
      <c r="Q325" s="27"/>
      <c r="R325" s="27"/>
    </row>
    <row r="326" spans="11:18" x14ac:dyDescent="0.25">
      <c r="K326" s="72" t="s">
        <v>47</v>
      </c>
      <c r="L326" s="46"/>
      <c r="Q326" s="27"/>
      <c r="R326" s="27"/>
    </row>
    <row r="327" spans="11:18" x14ac:dyDescent="0.25">
      <c r="K327" s="72" t="s">
        <v>48</v>
      </c>
      <c r="L327" s="29"/>
      <c r="Q327" s="27"/>
      <c r="R327" s="27"/>
    </row>
    <row r="328" spans="11:18" x14ac:dyDescent="0.25">
      <c r="K328" s="72" t="s">
        <v>49</v>
      </c>
      <c r="L328" s="46"/>
      <c r="Q328" s="27"/>
      <c r="R328" s="27"/>
    </row>
    <row r="329" spans="11:18" x14ac:dyDescent="0.25">
      <c r="K329" s="77" t="s">
        <v>50</v>
      </c>
      <c r="L329" s="46"/>
      <c r="Q329" s="27"/>
      <c r="R329" s="27"/>
    </row>
    <row r="330" spans="11:18" x14ac:dyDescent="0.25">
      <c r="K330" s="77" t="s">
        <v>51</v>
      </c>
      <c r="L330" s="2"/>
      <c r="Q330" s="27"/>
      <c r="R330" s="27"/>
    </row>
    <row r="331" spans="11:18" x14ac:dyDescent="0.25">
      <c r="K331" s="77" t="s">
        <v>52</v>
      </c>
      <c r="Q331" s="27"/>
      <c r="R331" s="27"/>
    </row>
    <row r="332" spans="11:18" x14ac:dyDescent="0.25">
      <c r="Q332" s="27"/>
      <c r="R332" s="27"/>
    </row>
    <row r="333" spans="11:18" x14ac:dyDescent="0.25">
      <c r="Q333" s="27"/>
      <c r="R333" s="27"/>
    </row>
    <row r="334" spans="11:18" x14ac:dyDescent="0.25">
      <c r="Q334" s="27"/>
      <c r="R334" s="27"/>
    </row>
    <row r="335" spans="11:18" x14ac:dyDescent="0.25">
      <c r="Q335" s="27"/>
      <c r="R335" s="27"/>
    </row>
    <row r="336" spans="11:18" x14ac:dyDescent="0.25">
      <c r="Q336" s="27"/>
      <c r="R336" s="27"/>
    </row>
    <row r="337" spans="17:18" x14ac:dyDescent="0.25">
      <c r="Q337" s="27"/>
      <c r="R337" s="27"/>
    </row>
    <row r="338" spans="17:18" x14ac:dyDescent="0.25">
      <c r="Q338" s="27"/>
      <c r="R338" s="27"/>
    </row>
    <row r="339" spans="17:18" x14ac:dyDescent="0.25">
      <c r="Q339" s="27"/>
      <c r="R339" s="27"/>
    </row>
    <row r="340" spans="17:18" x14ac:dyDescent="0.25">
      <c r="Q340" s="27"/>
      <c r="R340" s="27"/>
    </row>
    <row r="341" spans="17:18" x14ac:dyDescent="0.25">
      <c r="Q341" s="27"/>
      <c r="R341" s="27"/>
    </row>
    <row r="342" spans="17:18" x14ac:dyDescent="0.25">
      <c r="Q342" s="27"/>
      <c r="R342" s="27"/>
    </row>
    <row r="343" spans="17:18" x14ac:dyDescent="0.25">
      <c r="Q343" s="27"/>
      <c r="R343" s="27"/>
    </row>
    <row r="344" spans="17:18" x14ac:dyDescent="0.25">
      <c r="Q344" s="27"/>
      <c r="R344" s="27"/>
    </row>
    <row r="345" spans="17:18" x14ac:dyDescent="0.25">
      <c r="Q345" s="27"/>
      <c r="R345" s="27"/>
    </row>
    <row r="346" spans="17:18" x14ac:dyDescent="0.25">
      <c r="Q346" s="27"/>
      <c r="R346" s="27"/>
    </row>
    <row r="347" spans="17:18" x14ac:dyDescent="0.25">
      <c r="Q347" s="27"/>
      <c r="R347" s="27"/>
    </row>
    <row r="348" spans="17:18" x14ac:dyDescent="0.25">
      <c r="Q348" s="27"/>
      <c r="R348" s="27"/>
    </row>
    <row r="349" spans="17:18" x14ac:dyDescent="0.25">
      <c r="Q349" s="27"/>
      <c r="R349" s="27"/>
    </row>
    <row r="350" spans="17:18" x14ac:dyDescent="0.25">
      <c r="Q350" s="27"/>
      <c r="R350" s="27"/>
    </row>
    <row r="351" spans="17:18" x14ac:dyDescent="0.25">
      <c r="Q351" s="27"/>
      <c r="R351" s="27"/>
    </row>
    <row r="352" spans="17:18" x14ac:dyDescent="0.25">
      <c r="Q352" s="27"/>
      <c r="R352" s="27"/>
    </row>
    <row r="353" spans="17:18" x14ac:dyDescent="0.25">
      <c r="Q353" s="27"/>
      <c r="R353" s="27"/>
    </row>
    <row r="354" spans="17:18" x14ac:dyDescent="0.25">
      <c r="Q354" s="27"/>
      <c r="R354" s="27"/>
    </row>
    <row r="355" spans="17:18" x14ac:dyDescent="0.25">
      <c r="Q355" s="27"/>
      <c r="R355" s="27"/>
    </row>
    <row r="356" spans="17:18" x14ac:dyDescent="0.25">
      <c r="Q356" s="27"/>
      <c r="R356" s="27"/>
    </row>
    <row r="357" spans="17:18" x14ac:dyDescent="0.25">
      <c r="Q357" s="27"/>
      <c r="R357" s="27"/>
    </row>
    <row r="358" spans="17:18" x14ac:dyDescent="0.25">
      <c r="Q358" s="27"/>
      <c r="R358" s="27"/>
    </row>
    <row r="359" spans="17:18" x14ac:dyDescent="0.25">
      <c r="Q359" s="27"/>
      <c r="R359" s="27"/>
    </row>
    <row r="360" spans="17:18" x14ac:dyDescent="0.25">
      <c r="Q360" s="27"/>
      <c r="R360" s="27"/>
    </row>
    <row r="361" spans="17:18" x14ac:dyDescent="0.25">
      <c r="Q361" s="27"/>
      <c r="R361" s="27"/>
    </row>
    <row r="362" spans="17:18" x14ac:dyDescent="0.25">
      <c r="Q362" s="27"/>
      <c r="R362" s="27"/>
    </row>
    <row r="363" spans="17:18" x14ac:dyDescent="0.25">
      <c r="Q363" s="27"/>
      <c r="R363" s="27"/>
    </row>
    <row r="364" spans="17:18" x14ac:dyDescent="0.25">
      <c r="Q364" s="27"/>
      <c r="R364" s="27"/>
    </row>
    <row r="365" spans="17:18" x14ac:dyDescent="0.25">
      <c r="Q365" s="27"/>
      <c r="R365" s="27"/>
    </row>
    <row r="366" spans="17:18" x14ac:dyDescent="0.25">
      <c r="Q366" s="27"/>
      <c r="R366" s="27"/>
    </row>
    <row r="367" spans="17:18" x14ac:dyDescent="0.25">
      <c r="Q367" s="27"/>
      <c r="R367" s="27"/>
    </row>
    <row r="368" spans="17:18" x14ac:dyDescent="0.25">
      <c r="Q368" s="27"/>
      <c r="R368" s="27"/>
    </row>
    <row r="369" spans="17:18" x14ac:dyDescent="0.25">
      <c r="Q369" s="27"/>
      <c r="R369" s="27"/>
    </row>
    <row r="370" spans="17:18" x14ac:dyDescent="0.25">
      <c r="Q370" s="27"/>
      <c r="R370" s="27"/>
    </row>
    <row r="371" spans="17:18" x14ac:dyDescent="0.25">
      <c r="Q371" s="27"/>
      <c r="R371" s="27"/>
    </row>
    <row r="372" spans="17:18" x14ac:dyDescent="0.25">
      <c r="Q372" s="27"/>
      <c r="R372" s="27"/>
    </row>
    <row r="373" spans="17:18" x14ac:dyDescent="0.25">
      <c r="Q373" s="27"/>
      <c r="R373" s="27"/>
    </row>
    <row r="374" spans="17:18" x14ac:dyDescent="0.25">
      <c r="Q374" s="27"/>
      <c r="R374" s="27"/>
    </row>
    <row r="375" spans="17:18" x14ac:dyDescent="0.25">
      <c r="Q375" s="27"/>
      <c r="R375" s="27"/>
    </row>
    <row r="376" spans="17:18" x14ac:dyDescent="0.25">
      <c r="Q376" s="27"/>
      <c r="R376" s="27"/>
    </row>
    <row r="377" spans="17:18" x14ac:dyDescent="0.25">
      <c r="Q377" s="27"/>
      <c r="R377" s="27"/>
    </row>
    <row r="378" spans="17:18" x14ac:dyDescent="0.25">
      <c r="Q378" s="27"/>
      <c r="R378" s="27"/>
    </row>
    <row r="379" spans="17:18" x14ac:dyDescent="0.25">
      <c r="Q379" s="27"/>
      <c r="R379" s="27"/>
    </row>
    <row r="380" spans="17:18" x14ac:dyDescent="0.25">
      <c r="Q380" s="27"/>
      <c r="R380" s="27"/>
    </row>
    <row r="381" spans="17:18" x14ac:dyDescent="0.25">
      <c r="Q381" s="27"/>
      <c r="R381" s="27"/>
    </row>
    <row r="382" spans="17:18" x14ac:dyDescent="0.25">
      <c r="Q382" s="27"/>
      <c r="R382" s="27"/>
    </row>
    <row r="383" spans="17:18" x14ac:dyDescent="0.25">
      <c r="Q383" s="27"/>
      <c r="R383" s="27"/>
    </row>
    <row r="384" spans="17:18" x14ac:dyDescent="0.25">
      <c r="Q384" s="27"/>
      <c r="R384" s="27"/>
    </row>
    <row r="385" spans="17:18" x14ac:dyDescent="0.25">
      <c r="Q385" s="27"/>
      <c r="R385" s="27"/>
    </row>
    <row r="386" spans="17:18" x14ac:dyDescent="0.25">
      <c r="Q386" s="27"/>
      <c r="R386" s="27"/>
    </row>
    <row r="387" spans="17:18" x14ac:dyDescent="0.25">
      <c r="Q387" s="27"/>
      <c r="R387" s="27"/>
    </row>
    <row r="388" spans="17:18" x14ac:dyDescent="0.25">
      <c r="Q388" s="27"/>
      <c r="R388" s="27"/>
    </row>
    <row r="389" spans="17:18" x14ac:dyDescent="0.25">
      <c r="Q389" s="27"/>
      <c r="R389" s="27"/>
    </row>
    <row r="390" spans="17:18" x14ac:dyDescent="0.25">
      <c r="Q390" s="27"/>
      <c r="R390" s="27"/>
    </row>
    <row r="391" spans="17:18" x14ac:dyDescent="0.25">
      <c r="Q391" s="27"/>
      <c r="R391" s="27"/>
    </row>
    <row r="392" spans="17:18" x14ac:dyDescent="0.25">
      <c r="Q392" s="27"/>
      <c r="R392" s="27"/>
    </row>
    <row r="393" spans="17:18" x14ac:dyDescent="0.25">
      <c r="Q393" s="27"/>
      <c r="R393" s="27"/>
    </row>
    <row r="394" spans="17:18" x14ac:dyDescent="0.25">
      <c r="Q394" s="27"/>
      <c r="R394" s="27"/>
    </row>
    <row r="395" spans="17:18" x14ac:dyDescent="0.25">
      <c r="Q395" s="27"/>
      <c r="R395" s="27"/>
    </row>
    <row r="396" spans="17:18" x14ac:dyDescent="0.25">
      <c r="Q396" s="27"/>
      <c r="R396" s="27"/>
    </row>
    <row r="397" spans="17:18" x14ac:dyDescent="0.25">
      <c r="Q397" s="27"/>
      <c r="R397" s="27"/>
    </row>
    <row r="398" spans="17:18" x14ac:dyDescent="0.25">
      <c r="Q398" s="27"/>
      <c r="R398" s="27"/>
    </row>
    <row r="399" spans="17:18" x14ac:dyDescent="0.25">
      <c r="Q399" s="27"/>
      <c r="R399" s="27"/>
    </row>
    <row r="400" spans="17:18" x14ac:dyDescent="0.25">
      <c r="Q400" s="27"/>
      <c r="R400" s="27"/>
    </row>
    <row r="401" spans="17:18" x14ac:dyDescent="0.25">
      <c r="Q401" s="27"/>
      <c r="R401" s="27"/>
    </row>
    <row r="402" spans="17:18" x14ac:dyDescent="0.25">
      <c r="Q402" s="27"/>
      <c r="R402" s="27"/>
    </row>
    <row r="403" spans="17:18" x14ac:dyDescent="0.25">
      <c r="Q403" s="27"/>
      <c r="R403" s="27"/>
    </row>
    <row r="404" spans="17:18" x14ac:dyDescent="0.25">
      <c r="Q404" s="27"/>
      <c r="R404" s="27"/>
    </row>
    <row r="405" spans="17:18" x14ac:dyDescent="0.25">
      <c r="Q405" s="27"/>
      <c r="R405" s="27"/>
    </row>
    <row r="406" spans="17:18" x14ac:dyDescent="0.25">
      <c r="Q406" s="27"/>
      <c r="R406" s="27"/>
    </row>
    <row r="407" spans="17:18" x14ac:dyDescent="0.25">
      <c r="Q407" s="27"/>
      <c r="R407" s="27"/>
    </row>
    <row r="408" spans="17:18" x14ac:dyDescent="0.25">
      <c r="Q408" s="27"/>
      <c r="R408" s="27"/>
    </row>
    <row r="409" spans="17:18" x14ac:dyDescent="0.25">
      <c r="Q409" s="27"/>
      <c r="R409" s="27"/>
    </row>
    <row r="410" spans="17:18" x14ac:dyDescent="0.25">
      <c r="Q410" s="27"/>
      <c r="R410" s="27"/>
    </row>
    <row r="411" spans="17:18" x14ac:dyDescent="0.25">
      <c r="Q411" s="27"/>
      <c r="R411" s="27"/>
    </row>
    <row r="412" spans="17:18" x14ac:dyDescent="0.25">
      <c r="Q412" s="27"/>
      <c r="R412" s="27"/>
    </row>
    <row r="413" spans="17:18" x14ac:dyDescent="0.25">
      <c r="Q413" s="27"/>
      <c r="R413" s="27"/>
    </row>
    <row r="414" spans="17:18" x14ac:dyDescent="0.25">
      <c r="Q414" s="27"/>
      <c r="R414" s="27"/>
    </row>
    <row r="415" spans="17:18" x14ac:dyDescent="0.25">
      <c r="Q415" s="27"/>
      <c r="R415" s="27"/>
    </row>
    <row r="416" spans="17:18" x14ac:dyDescent="0.25">
      <c r="Q416" s="27"/>
      <c r="R416" s="27"/>
    </row>
    <row r="417" spans="17:18" x14ac:dyDescent="0.25">
      <c r="Q417" s="27"/>
      <c r="R417" s="27"/>
    </row>
    <row r="418" spans="17:18" x14ac:dyDescent="0.25">
      <c r="Q418" s="27"/>
      <c r="R418" s="27"/>
    </row>
    <row r="419" spans="17:18" x14ac:dyDescent="0.25">
      <c r="Q419" s="27"/>
      <c r="R419" s="27"/>
    </row>
    <row r="420" spans="17:18" x14ac:dyDescent="0.25">
      <c r="Q420" s="27"/>
      <c r="R420" s="27"/>
    </row>
    <row r="421" spans="17:18" x14ac:dyDescent="0.25">
      <c r="Q421" s="27"/>
      <c r="R421" s="27"/>
    </row>
    <row r="422" spans="17:18" x14ac:dyDescent="0.25">
      <c r="Q422" s="27"/>
      <c r="R422" s="27"/>
    </row>
    <row r="423" spans="17:18" x14ac:dyDescent="0.25">
      <c r="Q423" s="27"/>
      <c r="R423" s="27"/>
    </row>
    <row r="424" spans="17:18" x14ac:dyDescent="0.25">
      <c r="Q424" s="27"/>
      <c r="R424" s="27"/>
    </row>
    <row r="425" spans="17:18" x14ac:dyDescent="0.25">
      <c r="Q425" s="27"/>
      <c r="R425" s="27"/>
    </row>
    <row r="426" spans="17:18" x14ac:dyDescent="0.25">
      <c r="Q426" s="27"/>
      <c r="R426" s="27"/>
    </row>
    <row r="427" spans="17:18" x14ac:dyDescent="0.25">
      <c r="Q427" s="27"/>
      <c r="R427" s="27"/>
    </row>
    <row r="428" spans="17:18" x14ac:dyDescent="0.25">
      <c r="Q428" s="27"/>
      <c r="R428" s="27"/>
    </row>
    <row r="429" spans="17:18" x14ac:dyDescent="0.25">
      <c r="Q429" s="27"/>
      <c r="R429" s="27"/>
    </row>
    <row r="430" spans="17:18" x14ac:dyDescent="0.25">
      <c r="Q430" s="27"/>
      <c r="R430" s="27"/>
    </row>
    <row r="431" spans="17:18" x14ac:dyDescent="0.25">
      <c r="Q431" s="27"/>
      <c r="R431" s="27"/>
    </row>
    <row r="432" spans="17:18" x14ac:dyDescent="0.25">
      <c r="Q432" s="27"/>
      <c r="R432" s="27"/>
    </row>
    <row r="433" spans="17:18" x14ac:dyDescent="0.25">
      <c r="Q433" s="27"/>
      <c r="R433" s="27"/>
    </row>
    <row r="434" spans="17:18" x14ac:dyDescent="0.25">
      <c r="Q434" s="27"/>
      <c r="R434" s="27"/>
    </row>
    <row r="435" spans="17:18" x14ac:dyDescent="0.25">
      <c r="Q435" s="27"/>
      <c r="R435" s="27"/>
    </row>
    <row r="436" spans="17:18" x14ac:dyDescent="0.25">
      <c r="Q436" s="27"/>
      <c r="R436" s="27"/>
    </row>
    <row r="437" spans="17:18" x14ac:dyDescent="0.25">
      <c r="Q437" s="27"/>
      <c r="R437" s="27"/>
    </row>
    <row r="438" spans="17:18" x14ac:dyDescent="0.25">
      <c r="Q438" s="27"/>
      <c r="R438" s="27"/>
    </row>
    <row r="439" spans="17:18" x14ac:dyDescent="0.25">
      <c r="Q439" s="27"/>
      <c r="R439" s="27"/>
    </row>
    <row r="440" spans="17:18" x14ac:dyDescent="0.25">
      <c r="Q440" s="27"/>
      <c r="R440" s="27"/>
    </row>
    <row r="441" spans="17:18" x14ac:dyDescent="0.25">
      <c r="Q441" s="27"/>
      <c r="R441" s="27"/>
    </row>
    <row r="442" spans="17:18" x14ac:dyDescent="0.25">
      <c r="Q442" s="27"/>
      <c r="R442" s="27"/>
    </row>
    <row r="443" spans="17:18" x14ac:dyDescent="0.25">
      <c r="Q443" s="27"/>
      <c r="R443" s="27"/>
    </row>
    <row r="444" spans="17:18" x14ac:dyDescent="0.25">
      <c r="Q444" s="27"/>
      <c r="R444" s="27"/>
    </row>
    <row r="445" spans="17:18" x14ac:dyDescent="0.25">
      <c r="Q445" s="27"/>
      <c r="R445" s="27"/>
    </row>
    <row r="446" spans="17:18" x14ac:dyDescent="0.25">
      <c r="Q446" s="27"/>
      <c r="R446" s="27"/>
    </row>
    <row r="447" spans="17:18" x14ac:dyDescent="0.25">
      <c r="Q447" s="27"/>
      <c r="R447" s="27"/>
    </row>
    <row r="448" spans="17:18" x14ac:dyDescent="0.25">
      <c r="Q448" s="27"/>
      <c r="R448" s="27"/>
    </row>
    <row r="449" spans="17:18" x14ac:dyDescent="0.25">
      <c r="Q449" s="27"/>
      <c r="R449" s="27"/>
    </row>
    <row r="450" spans="17:18" x14ac:dyDescent="0.25">
      <c r="Q450" s="27"/>
      <c r="R450" s="27"/>
    </row>
    <row r="451" spans="17:18" x14ac:dyDescent="0.25">
      <c r="Q451" s="27"/>
      <c r="R451" s="27"/>
    </row>
    <row r="452" spans="17:18" x14ac:dyDescent="0.25">
      <c r="Q452" s="27"/>
      <c r="R452" s="27"/>
    </row>
    <row r="453" spans="17:18" x14ac:dyDescent="0.25">
      <c r="Q453" s="27"/>
      <c r="R453" s="27"/>
    </row>
    <row r="454" spans="17:18" x14ac:dyDescent="0.25">
      <c r="Q454" s="27"/>
      <c r="R454" s="27"/>
    </row>
    <row r="455" spans="17:18" x14ac:dyDescent="0.25">
      <c r="Q455" s="27"/>
      <c r="R455" s="27"/>
    </row>
    <row r="456" spans="17:18" x14ac:dyDescent="0.25">
      <c r="Q456" s="27"/>
      <c r="R456" s="27"/>
    </row>
    <row r="457" spans="17:18" x14ac:dyDescent="0.25">
      <c r="Q457" s="27"/>
      <c r="R457" s="27"/>
    </row>
    <row r="458" spans="17:18" x14ac:dyDescent="0.25">
      <c r="Q458" s="27"/>
      <c r="R458" s="27"/>
    </row>
    <row r="459" spans="17:18" x14ac:dyDescent="0.25">
      <c r="Q459" s="27"/>
      <c r="R459" s="27"/>
    </row>
    <row r="460" spans="17:18" x14ac:dyDescent="0.25">
      <c r="Q460" s="27"/>
      <c r="R460" s="27"/>
    </row>
    <row r="461" spans="17:18" x14ac:dyDescent="0.25">
      <c r="Q461" s="27"/>
      <c r="R461" s="27"/>
    </row>
    <row r="462" spans="17:18" x14ac:dyDescent="0.25">
      <c r="Q462" s="27"/>
      <c r="R462" s="27"/>
    </row>
    <row r="463" spans="17:18" x14ac:dyDescent="0.25">
      <c r="Q463" s="27"/>
      <c r="R463" s="27"/>
    </row>
    <row r="464" spans="17:18" x14ac:dyDescent="0.25">
      <c r="Q464" s="27"/>
      <c r="R464" s="27"/>
    </row>
    <row r="465" spans="17:18" x14ac:dyDescent="0.25">
      <c r="Q465" s="27"/>
      <c r="R465" s="27"/>
    </row>
    <row r="466" spans="17:18" x14ac:dyDescent="0.25">
      <c r="Q466" s="27"/>
      <c r="R466" s="27"/>
    </row>
    <row r="467" spans="17:18" x14ac:dyDescent="0.25">
      <c r="Q467" s="27"/>
      <c r="R467" s="27"/>
    </row>
    <row r="468" spans="17:18" x14ac:dyDescent="0.25">
      <c r="Q468" s="27"/>
      <c r="R468" s="27"/>
    </row>
    <row r="469" spans="17:18" x14ac:dyDescent="0.25">
      <c r="Q469" s="27"/>
      <c r="R469" s="27"/>
    </row>
    <row r="470" spans="17:18" x14ac:dyDescent="0.25">
      <c r="Q470" s="27"/>
      <c r="R470" s="27"/>
    </row>
    <row r="471" spans="17:18" x14ac:dyDescent="0.25">
      <c r="Q471" s="27"/>
      <c r="R471" s="27"/>
    </row>
    <row r="472" spans="17:18" x14ac:dyDescent="0.25">
      <c r="Q472" s="27"/>
      <c r="R472" s="27"/>
    </row>
    <row r="473" spans="17:18" x14ac:dyDescent="0.25">
      <c r="Q473" s="27"/>
      <c r="R473" s="27"/>
    </row>
    <row r="474" spans="17:18" x14ac:dyDescent="0.25">
      <c r="Q474" s="27"/>
      <c r="R474" s="27"/>
    </row>
    <row r="475" spans="17:18" x14ac:dyDescent="0.25">
      <c r="Q475" s="27"/>
      <c r="R475" s="27"/>
    </row>
    <row r="476" spans="17:18" x14ac:dyDescent="0.25">
      <c r="Q476" s="27"/>
      <c r="R476" s="27"/>
    </row>
    <row r="477" spans="17:18" x14ac:dyDescent="0.25">
      <c r="Q477" s="27"/>
      <c r="R477" s="27"/>
    </row>
    <row r="478" spans="17:18" x14ac:dyDescent="0.25">
      <c r="Q478" s="27"/>
      <c r="R478" s="27"/>
    </row>
    <row r="479" spans="17:18" x14ac:dyDescent="0.25">
      <c r="Q479" s="27"/>
      <c r="R479" s="27"/>
    </row>
    <row r="480" spans="17:18" x14ac:dyDescent="0.25">
      <c r="Q480" s="27"/>
      <c r="R480" s="27"/>
    </row>
    <row r="481" spans="17:18" x14ac:dyDescent="0.25">
      <c r="Q481" s="27"/>
      <c r="R481" s="27"/>
    </row>
    <row r="482" spans="17:18" x14ac:dyDescent="0.25">
      <c r="Q482" s="27"/>
      <c r="R482" s="27"/>
    </row>
    <row r="483" spans="17:18" x14ac:dyDescent="0.25">
      <c r="Q483" s="27"/>
      <c r="R483" s="27"/>
    </row>
    <row r="484" spans="17:18" x14ac:dyDescent="0.25">
      <c r="Q484" s="27"/>
      <c r="R484" s="27"/>
    </row>
    <row r="485" spans="17:18" x14ac:dyDescent="0.25">
      <c r="Q485" s="27"/>
      <c r="R485" s="27"/>
    </row>
    <row r="486" spans="17:18" x14ac:dyDescent="0.25">
      <c r="Q486" s="27"/>
      <c r="R486" s="27"/>
    </row>
    <row r="487" spans="17:18" x14ac:dyDescent="0.25">
      <c r="Q487" s="27"/>
      <c r="R487" s="27"/>
    </row>
    <row r="488" spans="17:18" x14ac:dyDescent="0.25">
      <c r="Q488" s="27"/>
      <c r="R488" s="27"/>
    </row>
    <row r="489" spans="17:18" x14ac:dyDescent="0.25">
      <c r="Q489" s="27"/>
      <c r="R489" s="27"/>
    </row>
    <row r="490" spans="17:18" x14ac:dyDescent="0.25">
      <c r="Q490" s="27"/>
      <c r="R490" s="27"/>
    </row>
    <row r="491" spans="17:18" x14ac:dyDescent="0.25">
      <c r="Q491" s="27"/>
      <c r="R491" s="27"/>
    </row>
    <row r="492" spans="17:18" x14ac:dyDescent="0.25">
      <c r="Q492" s="27"/>
      <c r="R492" s="27"/>
    </row>
    <row r="493" spans="17:18" x14ac:dyDescent="0.25">
      <c r="Q493" s="27"/>
      <c r="R493" s="27"/>
    </row>
    <row r="494" spans="17:18" x14ac:dyDescent="0.25">
      <c r="Q494" s="27"/>
      <c r="R494" s="27"/>
    </row>
    <row r="495" spans="17:18" x14ac:dyDescent="0.25">
      <c r="Q495" s="27"/>
      <c r="R495" s="27"/>
    </row>
    <row r="496" spans="17:18" x14ac:dyDescent="0.25">
      <c r="Q496" s="27"/>
      <c r="R496" s="27"/>
    </row>
    <row r="497" spans="17:18" x14ac:dyDescent="0.25">
      <c r="Q497" s="27"/>
      <c r="R497" s="27"/>
    </row>
    <row r="498" spans="17:18" x14ac:dyDescent="0.25">
      <c r="Q498" s="27"/>
      <c r="R498" s="27"/>
    </row>
    <row r="499" spans="17:18" x14ac:dyDescent="0.25">
      <c r="Q499" s="27"/>
      <c r="R499" s="27"/>
    </row>
    <row r="500" spans="17:18" x14ac:dyDescent="0.25">
      <c r="Q500" s="27"/>
      <c r="R500" s="27"/>
    </row>
    <row r="501" spans="17:18" x14ac:dyDescent="0.25">
      <c r="Q501" s="27"/>
      <c r="R501" s="27"/>
    </row>
    <row r="502" spans="17:18" x14ac:dyDescent="0.25">
      <c r="Q502" s="27"/>
      <c r="R502" s="27"/>
    </row>
    <row r="503" spans="17:18" x14ac:dyDescent="0.25">
      <c r="Q503" s="27"/>
      <c r="R503" s="27"/>
    </row>
    <row r="504" spans="17:18" x14ac:dyDescent="0.25">
      <c r="Q504" s="27"/>
      <c r="R504" s="27"/>
    </row>
    <row r="505" spans="17:18" x14ac:dyDescent="0.25">
      <c r="Q505" s="27"/>
      <c r="R505" s="27"/>
    </row>
    <row r="506" spans="17:18" x14ac:dyDescent="0.25">
      <c r="Q506" s="27"/>
      <c r="R506" s="27"/>
    </row>
    <row r="507" spans="17:18" x14ac:dyDescent="0.25">
      <c r="Q507" s="27"/>
      <c r="R507" s="27"/>
    </row>
    <row r="508" spans="17:18" x14ac:dyDescent="0.25">
      <c r="Q508" s="27"/>
      <c r="R508" s="27"/>
    </row>
    <row r="509" spans="17:18" x14ac:dyDescent="0.25">
      <c r="Q509" s="27"/>
      <c r="R509" s="27"/>
    </row>
    <row r="510" spans="17:18" x14ac:dyDescent="0.25">
      <c r="Q510" s="27"/>
      <c r="R510" s="27"/>
    </row>
    <row r="511" spans="17:18" x14ac:dyDescent="0.25">
      <c r="Q511" s="27"/>
      <c r="R511" s="27"/>
    </row>
    <row r="512" spans="17:18" x14ac:dyDescent="0.25">
      <c r="Q512" s="27"/>
      <c r="R512" s="27"/>
    </row>
    <row r="513" spans="17:18" x14ac:dyDescent="0.25">
      <c r="Q513" s="27"/>
      <c r="R513" s="27"/>
    </row>
    <row r="514" spans="17:18" x14ac:dyDescent="0.25">
      <c r="Q514" s="27"/>
      <c r="R514" s="27"/>
    </row>
    <row r="515" spans="17:18" x14ac:dyDescent="0.25">
      <c r="Q515" s="27"/>
      <c r="R515" s="27"/>
    </row>
    <row r="516" spans="17:18" x14ac:dyDescent="0.25">
      <c r="Q516" s="27"/>
      <c r="R516" s="27"/>
    </row>
    <row r="517" spans="17:18" x14ac:dyDescent="0.25">
      <c r="Q517" s="27"/>
      <c r="R517" s="27"/>
    </row>
    <row r="518" spans="17:18" x14ac:dyDescent="0.25">
      <c r="Q518" s="27"/>
      <c r="R518" s="27"/>
    </row>
    <row r="519" spans="17:18" x14ac:dyDescent="0.25">
      <c r="Q519" s="27"/>
      <c r="R519" s="27"/>
    </row>
    <row r="520" spans="17:18" x14ac:dyDescent="0.25">
      <c r="Q520" s="27"/>
      <c r="R520" s="27"/>
    </row>
    <row r="521" spans="17:18" x14ac:dyDescent="0.25">
      <c r="Q521" s="27"/>
      <c r="R521" s="27"/>
    </row>
    <row r="522" spans="17:18" x14ac:dyDescent="0.25">
      <c r="Q522" s="27"/>
      <c r="R522" s="27"/>
    </row>
    <row r="523" spans="17:18" x14ac:dyDescent="0.25">
      <c r="Q523" s="27"/>
      <c r="R523" s="27"/>
    </row>
    <row r="524" spans="17:18" x14ac:dyDescent="0.25">
      <c r="Q524" s="27"/>
      <c r="R524" s="27"/>
    </row>
    <row r="525" spans="17:18" x14ac:dyDescent="0.25">
      <c r="Q525" s="27"/>
      <c r="R525" s="27"/>
    </row>
    <row r="526" spans="17:18" x14ac:dyDescent="0.25">
      <c r="Q526" s="27"/>
      <c r="R526" s="27"/>
    </row>
    <row r="527" spans="17:18" x14ac:dyDescent="0.25">
      <c r="Q527" s="27"/>
      <c r="R527" s="27"/>
    </row>
    <row r="528" spans="17:18" x14ac:dyDescent="0.25">
      <c r="Q528" s="27"/>
      <c r="R528" s="27"/>
    </row>
    <row r="529" spans="17:18" x14ac:dyDescent="0.25">
      <c r="Q529" s="27"/>
      <c r="R529" s="27"/>
    </row>
    <row r="530" spans="17:18" x14ac:dyDescent="0.25">
      <c r="Q530" s="27"/>
      <c r="R530" s="27"/>
    </row>
    <row r="531" spans="17:18" x14ac:dyDescent="0.25">
      <c r="Q531" s="27"/>
      <c r="R531" s="27"/>
    </row>
    <row r="532" spans="17:18" x14ac:dyDescent="0.25">
      <c r="Q532" s="27"/>
      <c r="R532" s="27"/>
    </row>
    <row r="533" spans="17:18" x14ac:dyDescent="0.25">
      <c r="Q533" s="27"/>
      <c r="R533" s="27"/>
    </row>
    <row r="534" spans="17:18" x14ac:dyDescent="0.25">
      <c r="Q534" s="27"/>
      <c r="R534" s="27"/>
    </row>
    <row r="535" spans="17:18" x14ac:dyDescent="0.25">
      <c r="Q535" s="27"/>
      <c r="R535" s="27"/>
    </row>
    <row r="536" spans="17:18" x14ac:dyDescent="0.25">
      <c r="Q536" s="27"/>
      <c r="R536" s="27"/>
    </row>
    <row r="537" spans="17:18" x14ac:dyDescent="0.25">
      <c r="Q537" s="27"/>
      <c r="R537" s="27"/>
    </row>
    <row r="538" spans="17:18" x14ac:dyDescent="0.25">
      <c r="Q538" s="27"/>
      <c r="R538" s="27"/>
    </row>
    <row r="539" spans="17:18" x14ac:dyDescent="0.25">
      <c r="Q539" s="27"/>
      <c r="R539" s="27"/>
    </row>
    <row r="540" spans="17:18" x14ac:dyDescent="0.25">
      <c r="Q540" s="27"/>
      <c r="R540" s="27"/>
    </row>
    <row r="541" spans="17:18" x14ac:dyDescent="0.25">
      <c r="Q541" s="27"/>
      <c r="R541" s="27"/>
    </row>
    <row r="542" spans="17:18" x14ac:dyDescent="0.25">
      <c r="Q542" s="27"/>
      <c r="R542" s="27"/>
    </row>
    <row r="543" spans="17:18" x14ac:dyDescent="0.25">
      <c r="Q543" s="27"/>
      <c r="R543" s="27"/>
    </row>
    <row r="544" spans="17:18" x14ac:dyDescent="0.25">
      <c r="Q544" s="27"/>
      <c r="R544" s="27"/>
    </row>
    <row r="545" spans="17:18" x14ac:dyDescent="0.25">
      <c r="Q545" s="27"/>
      <c r="R545" s="27"/>
    </row>
    <row r="546" spans="17:18" x14ac:dyDescent="0.25">
      <c r="Q546" s="27"/>
      <c r="R546" s="27"/>
    </row>
    <row r="547" spans="17:18" x14ac:dyDescent="0.25">
      <c r="Q547" s="27"/>
      <c r="R547" s="27"/>
    </row>
    <row r="548" spans="17:18" x14ac:dyDescent="0.25">
      <c r="Q548" s="27"/>
      <c r="R548" s="27"/>
    </row>
    <row r="549" spans="17:18" x14ac:dyDescent="0.25">
      <c r="Q549" s="27"/>
      <c r="R549" s="27"/>
    </row>
    <row r="550" spans="17:18" x14ac:dyDescent="0.25">
      <c r="Q550" s="27"/>
      <c r="R550" s="27"/>
    </row>
    <row r="551" spans="17:18" x14ac:dyDescent="0.25">
      <c r="Q551" s="27"/>
      <c r="R551" s="27"/>
    </row>
    <row r="552" spans="17:18" x14ac:dyDescent="0.25">
      <c r="Q552" s="27"/>
      <c r="R552" s="27"/>
    </row>
    <row r="553" spans="17:18" x14ac:dyDescent="0.25">
      <c r="Q553" s="27"/>
      <c r="R553" s="27"/>
    </row>
    <row r="554" spans="17:18" x14ac:dyDescent="0.25">
      <c r="Q554" s="27"/>
      <c r="R554" s="27"/>
    </row>
    <row r="555" spans="17:18" x14ac:dyDescent="0.25">
      <c r="Q555" s="27"/>
      <c r="R555" s="27"/>
    </row>
    <row r="556" spans="17:18" x14ac:dyDescent="0.25">
      <c r="Q556" s="27"/>
      <c r="R556" s="27"/>
    </row>
    <row r="557" spans="17:18" x14ac:dyDescent="0.25">
      <c r="Q557" s="27"/>
      <c r="R557" s="27"/>
    </row>
    <row r="558" spans="17:18" x14ac:dyDescent="0.25">
      <c r="Q558" s="27"/>
      <c r="R558" s="27"/>
    </row>
    <row r="559" spans="17:18" x14ac:dyDescent="0.25">
      <c r="Q559" s="27"/>
      <c r="R559" s="27"/>
    </row>
    <row r="560" spans="17:18" x14ac:dyDescent="0.25">
      <c r="Q560" s="27"/>
      <c r="R560" s="27"/>
    </row>
    <row r="561" spans="17:18" x14ac:dyDescent="0.25">
      <c r="Q561" s="27"/>
      <c r="R561" s="27"/>
    </row>
    <row r="562" spans="17:18" x14ac:dyDescent="0.25">
      <c r="Q562" s="27"/>
      <c r="R562" s="27"/>
    </row>
    <row r="563" spans="17:18" x14ac:dyDescent="0.25">
      <c r="Q563" s="27"/>
      <c r="R563" s="27"/>
    </row>
    <row r="564" spans="17:18" x14ac:dyDescent="0.25">
      <c r="Q564" s="27"/>
      <c r="R564" s="27"/>
    </row>
    <row r="565" spans="17:18" x14ac:dyDescent="0.25">
      <c r="Q565" s="27"/>
      <c r="R565" s="27"/>
    </row>
    <row r="566" spans="17:18" x14ac:dyDescent="0.25">
      <c r="Q566" s="27"/>
      <c r="R566" s="27"/>
    </row>
    <row r="567" spans="17:18" x14ac:dyDescent="0.25">
      <c r="Q567" s="27"/>
      <c r="R567" s="27"/>
    </row>
    <row r="568" spans="17:18" x14ac:dyDescent="0.25">
      <c r="Q568" s="27"/>
      <c r="R568" s="27"/>
    </row>
    <row r="569" spans="17:18" x14ac:dyDescent="0.25">
      <c r="Q569" s="27"/>
      <c r="R569" s="27"/>
    </row>
    <row r="570" spans="17:18" x14ac:dyDescent="0.25">
      <c r="Q570" s="27"/>
      <c r="R570" s="27"/>
    </row>
    <row r="571" spans="17:18" x14ac:dyDescent="0.25">
      <c r="Q571" s="27"/>
      <c r="R571" s="27"/>
    </row>
    <row r="572" spans="17:18" x14ac:dyDescent="0.25">
      <c r="Q572" s="27"/>
      <c r="R572" s="27"/>
    </row>
    <row r="573" spans="17:18" x14ac:dyDescent="0.25">
      <c r="Q573" s="27"/>
      <c r="R573" s="27"/>
    </row>
    <row r="574" spans="17:18" x14ac:dyDescent="0.25">
      <c r="Q574" s="27"/>
      <c r="R574" s="27"/>
    </row>
    <row r="575" spans="17:18" x14ac:dyDescent="0.25">
      <c r="Q575" s="27"/>
      <c r="R575" s="27"/>
    </row>
    <row r="576" spans="17:18" x14ac:dyDescent="0.25">
      <c r="Q576" s="27"/>
      <c r="R576" s="27"/>
    </row>
    <row r="577" spans="17:18" x14ac:dyDescent="0.25">
      <c r="Q577" s="27"/>
      <c r="R577" s="27"/>
    </row>
    <row r="578" spans="17:18" x14ac:dyDescent="0.25">
      <c r="Q578" s="27"/>
      <c r="R578" s="27"/>
    </row>
    <row r="579" spans="17:18" x14ac:dyDescent="0.25">
      <c r="Q579" s="27"/>
      <c r="R579" s="27"/>
    </row>
    <row r="580" spans="17:18" x14ac:dyDescent="0.25">
      <c r="Q580" s="27"/>
      <c r="R580" s="27"/>
    </row>
    <row r="581" spans="17:18" x14ac:dyDescent="0.25">
      <c r="Q581" s="27"/>
      <c r="R581" s="27"/>
    </row>
    <row r="582" spans="17:18" x14ac:dyDescent="0.25">
      <c r="Q582" s="27"/>
      <c r="R582" s="27"/>
    </row>
    <row r="583" spans="17:18" x14ac:dyDescent="0.25">
      <c r="Q583" s="27"/>
      <c r="R583" s="27"/>
    </row>
    <row r="584" spans="17:18" x14ac:dyDescent="0.25">
      <c r="Q584" s="27"/>
      <c r="R584" s="27"/>
    </row>
    <row r="585" spans="17:18" x14ac:dyDescent="0.25">
      <c r="Q585" s="27"/>
      <c r="R585" s="27"/>
    </row>
    <row r="586" spans="17:18" x14ac:dyDescent="0.25">
      <c r="Q586" s="27"/>
      <c r="R586" s="27"/>
    </row>
    <row r="587" spans="17:18" x14ac:dyDescent="0.25">
      <c r="Q587" s="27"/>
      <c r="R587" s="27"/>
    </row>
    <row r="588" spans="17:18" x14ac:dyDescent="0.25">
      <c r="Q588" s="27"/>
      <c r="R588" s="27"/>
    </row>
    <row r="589" spans="17:18" x14ac:dyDescent="0.25">
      <c r="Q589" s="27"/>
      <c r="R589" s="27"/>
    </row>
    <row r="590" spans="17:18" x14ac:dyDescent="0.25">
      <c r="Q590" s="27"/>
      <c r="R590" s="27"/>
    </row>
    <row r="591" spans="17:18" x14ac:dyDescent="0.25">
      <c r="Q591" s="27"/>
      <c r="R591" s="27"/>
    </row>
    <row r="592" spans="17:18" x14ac:dyDescent="0.25">
      <c r="Q592" s="27"/>
      <c r="R592" s="27"/>
    </row>
    <row r="593" spans="17:18" x14ac:dyDescent="0.25">
      <c r="Q593" s="27"/>
      <c r="R593" s="27"/>
    </row>
    <row r="594" spans="17:18" x14ac:dyDescent="0.25">
      <c r="Q594" s="27"/>
      <c r="R594" s="27"/>
    </row>
    <row r="595" spans="17:18" x14ac:dyDescent="0.25">
      <c r="Q595" s="27"/>
      <c r="R595" s="27"/>
    </row>
    <row r="596" spans="17:18" x14ac:dyDescent="0.25">
      <c r="Q596" s="27"/>
      <c r="R596" s="27"/>
    </row>
    <row r="597" spans="17:18" x14ac:dyDescent="0.25">
      <c r="Q597" s="27"/>
      <c r="R597" s="27"/>
    </row>
    <row r="598" spans="17:18" x14ac:dyDescent="0.25">
      <c r="Q598" s="27"/>
      <c r="R598" s="27"/>
    </row>
    <row r="599" spans="17:18" x14ac:dyDescent="0.25">
      <c r="Q599" s="27"/>
      <c r="R599" s="27"/>
    </row>
    <row r="600" spans="17:18" x14ac:dyDescent="0.25">
      <c r="Q600" s="27"/>
      <c r="R600" s="27"/>
    </row>
    <row r="601" spans="17:18" x14ac:dyDescent="0.25">
      <c r="Q601" s="27"/>
      <c r="R601" s="27"/>
    </row>
    <row r="602" spans="17:18" x14ac:dyDescent="0.25">
      <c r="Q602" s="27"/>
      <c r="R602" s="27"/>
    </row>
    <row r="603" spans="17:18" x14ac:dyDescent="0.25">
      <c r="Q603" s="27"/>
      <c r="R603" s="27"/>
    </row>
    <row r="604" spans="17:18" x14ac:dyDescent="0.25">
      <c r="Q604" s="27"/>
      <c r="R604" s="27"/>
    </row>
    <row r="605" spans="17:18" x14ac:dyDescent="0.25">
      <c r="Q605" s="27"/>
      <c r="R605" s="27"/>
    </row>
    <row r="606" spans="17:18" x14ac:dyDescent="0.25">
      <c r="Q606" s="27"/>
      <c r="R606" s="27"/>
    </row>
    <row r="607" spans="17:18" x14ac:dyDescent="0.25">
      <c r="Q607" s="27"/>
      <c r="R607" s="27"/>
    </row>
    <row r="608" spans="17:18" x14ac:dyDescent="0.25">
      <c r="Q608" s="27"/>
      <c r="R608" s="27"/>
    </row>
    <row r="609" spans="17:18" x14ac:dyDescent="0.25">
      <c r="Q609" s="27"/>
      <c r="R609" s="27"/>
    </row>
    <row r="610" spans="17:18" x14ac:dyDescent="0.25">
      <c r="Q610" s="27"/>
      <c r="R610" s="27"/>
    </row>
    <row r="611" spans="17:18" x14ac:dyDescent="0.25">
      <c r="Q611" s="27"/>
      <c r="R611" s="27"/>
    </row>
    <row r="612" spans="17:18" x14ac:dyDescent="0.25">
      <c r="Q612" s="27"/>
      <c r="R612" s="27"/>
    </row>
    <row r="613" spans="17:18" x14ac:dyDescent="0.25">
      <c r="Q613" s="27"/>
      <c r="R613" s="27"/>
    </row>
    <row r="614" spans="17:18" x14ac:dyDescent="0.25">
      <c r="Q614" s="27"/>
      <c r="R614" s="27"/>
    </row>
    <row r="615" spans="17:18" x14ac:dyDescent="0.25">
      <c r="Q615" s="27"/>
      <c r="R615" s="27"/>
    </row>
    <row r="616" spans="17:18" x14ac:dyDescent="0.25">
      <c r="Q616" s="27"/>
      <c r="R616" s="27"/>
    </row>
    <row r="617" spans="17:18" x14ac:dyDescent="0.25">
      <c r="Q617" s="27"/>
      <c r="R617" s="27"/>
    </row>
    <row r="618" spans="17:18" x14ac:dyDescent="0.25">
      <c r="Q618" s="27"/>
      <c r="R618" s="27"/>
    </row>
    <row r="619" spans="17:18" x14ac:dyDescent="0.25">
      <c r="Q619" s="27"/>
      <c r="R619" s="27"/>
    </row>
    <row r="620" spans="17:18" x14ac:dyDescent="0.25">
      <c r="Q620" s="27"/>
      <c r="R620" s="27"/>
    </row>
    <row r="621" spans="17:18" x14ac:dyDescent="0.25">
      <c r="Q621" s="27"/>
      <c r="R621" s="27"/>
    </row>
    <row r="622" spans="17:18" x14ac:dyDescent="0.25">
      <c r="Q622" s="27"/>
      <c r="R622" s="27"/>
    </row>
    <row r="623" spans="17:18" x14ac:dyDescent="0.25">
      <c r="Q623" s="27"/>
      <c r="R623" s="27"/>
    </row>
    <row r="624" spans="17:18" x14ac:dyDescent="0.25">
      <c r="Q624" s="27"/>
      <c r="R624" s="27"/>
    </row>
    <row r="625" spans="17:18" x14ac:dyDescent="0.25">
      <c r="Q625" s="27"/>
      <c r="R625" s="27"/>
    </row>
    <row r="626" spans="17:18" x14ac:dyDescent="0.25">
      <c r="Q626" s="27"/>
      <c r="R626" s="27"/>
    </row>
    <row r="627" spans="17:18" x14ac:dyDescent="0.25">
      <c r="Q627" s="27"/>
      <c r="R627" s="27"/>
    </row>
    <row r="628" spans="17:18" x14ac:dyDescent="0.25">
      <c r="Q628" s="27"/>
      <c r="R628" s="27"/>
    </row>
    <row r="629" spans="17:18" x14ac:dyDescent="0.25">
      <c r="Q629" s="27"/>
      <c r="R629" s="27"/>
    </row>
    <row r="630" spans="17:18" x14ac:dyDescent="0.25">
      <c r="Q630" s="27"/>
      <c r="R630" s="27"/>
    </row>
    <row r="631" spans="17:18" x14ac:dyDescent="0.25">
      <c r="Q631" s="27"/>
      <c r="R631" s="27"/>
    </row>
    <row r="632" spans="17:18" x14ac:dyDescent="0.25">
      <c r="Q632" s="27"/>
      <c r="R632" s="27"/>
    </row>
    <row r="633" spans="17:18" x14ac:dyDescent="0.25">
      <c r="Q633" s="27"/>
      <c r="R633" s="27"/>
    </row>
    <row r="634" spans="17:18" x14ac:dyDescent="0.25">
      <c r="Q634" s="27"/>
      <c r="R634" s="27"/>
    </row>
    <row r="635" spans="17:18" x14ac:dyDescent="0.25">
      <c r="Q635" s="27"/>
      <c r="R635" s="27"/>
    </row>
    <row r="636" spans="17:18" x14ac:dyDescent="0.25">
      <c r="Q636" s="27"/>
      <c r="R636" s="27"/>
    </row>
    <row r="637" spans="17:18" x14ac:dyDescent="0.25">
      <c r="Q637" s="27"/>
      <c r="R637" s="27"/>
    </row>
    <row r="638" spans="17:18" x14ac:dyDescent="0.25">
      <c r="Q638" s="27"/>
      <c r="R638" s="27"/>
    </row>
    <row r="639" spans="17:18" x14ac:dyDescent="0.25">
      <c r="Q639" s="27"/>
      <c r="R639" s="27"/>
    </row>
    <row r="640" spans="17:18" x14ac:dyDescent="0.25">
      <c r="Q640" s="27"/>
      <c r="R640" s="27"/>
    </row>
    <row r="641" spans="17:18" x14ac:dyDescent="0.25">
      <c r="Q641" s="27"/>
      <c r="R641" s="27"/>
    </row>
    <row r="642" spans="17:18" x14ac:dyDescent="0.25">
      <c r="Q642" s="27"/>
      <c r="R642" s="27"/>
    </row>
    <row r="643" spans="17:18" x14ac:dyDescent="0.25">
      <c r="Q643" s="27"/>
      <c r="R643" s="27"/>
    </row>
    <row r="644" spans="17:18" x14ac:dyDescent="0.25">
      <c r="Q644" s="27"/>
      <c r="R644" s="27"/>
    </row>
    <row r="645" spans="17:18" x14ac:dyDescent="0.25">
      <c r="Q645" s="27"/>
      <c r="R645" s="27"/>
    </row>
    <row r="646" spans="17:18" x14ac:dyDescent="0.25">
      <c r="Q646" s="27"/>
      <c r="R646" s="27"/>
    </row>
    <row r="647" spans="17:18" x14ac:dyDescent="0.25">
      <c r="Q647" s="27"/>
      <c r="R647" s="27"/>
    </row>
    <row r="648" spans="17:18" x14ac:dyDescent="0.25">
      <c r="Q648" s="27"/>
      <c r="R648" s="27"/>
    </row>
    <row r="649" spans="17:18" x14ac:dyDescent="0.25">
      <c r="Q649" s="27"/>
      <c r="R649" s="27"/>
    </row>
    <row r="650" spans="17:18" x14ac:dyDescent="0.25">
      <c r="Q650" s="27"/>
      <c r="R650" s="27"/>
    </row>
    <row r="651" spans="17:18" x14ac:dyDescent="0.25">
      <c r="Q651" s="27"/>
      <c r="R651" s="27"/>
    </row>
    <row r="652" spans="17:18" x14ac:dyDescent="0.25">
      <c r="Q652" s="27"/>
      <c r="R652" s="27"/>
    </row>
    <row r="653" spans="17:18" x14ac:dyDescent="0.25">
      <c r="Q653" s="27"/>
      <c r="R653" s="27"/>
    </row>
    <row r="654" spans="17:18" x14ac:dyDescent="0.25">
      <c r="Q654" s="27"/>
      <c r="R654" s="27"/>
    </row>
    <row r="655" spans="17:18" x14ac:dyDescent="0.25">
      <c r="Q655" s="27"/>
      <c r="R655" s="27"/>
    </row>
    <row r="656" spans="17:18" x14ac:dyDescent="0.25">
      <c r="Q656" s="27"/>
      <c r="R656" s="27"/>
    </row>
    <row r="657" spans="17:18" x14ac:dyDescent="0.25">
      <c r="Q657" s="27"/>
      <c r="R657" s="27"/>
    </row>
    <row r="658" spans="17:18" x14ac:dyDescent="0.25">
      <c r="Q658" s="27"/>
      <c r="R658" s="27"/>
    </row>
    <row r="659" spans="17:18" x14ac:dyDescent="0.25">
      <c r="Q659" s="27"/>
      <c r="R659" s="27"/>
    </row>
    <row r="660" spans="17:18" x14ac:dyDescent="0.25">
      <c r="Q660" s="27"/>
      <c r="R660" s="27"/>
    </row>
    <row r="661" spans="17:18" x14ac:dyDescent="0.25">
      <c r="Q661" s="27"/>
      <c r="R661" s="27"/>
    </row>
    <row r="662" spans="17:18" x14ac:dyDescent="0.25">
      <c r="Q662" s="27"/>
      <c r="R662" s="27"/>
    </row>
    <row r="663" spans="17:18" x14ac:dyDescent="0.25">
      <c r="Q663" s="27"/>
      <c r="R663" s="27"/>
    </row>
    <row r="664" spans="17:18" x14ac:dyDescent="0.25">
      <c r="Q664" s="27"/>
      <c r="R664" s="27"/>
    </row>
    <row r="665" spans="17:18" x14ac:dyDescent="0.25">
      <c r="Q665" s="27"/>
      <c r="R665" s="27"/>
    </row>
    <row r="666" spans="17:18" x14ac:dyDescent="0.25">
      <c r="Q666" s="27"/>
      <c r="R666" s="27"/>
    </row>
    <row r="667" spans="17:18" x14ac:dyDescent="0.25">
      <c r="Q667" s="27"/>
      <c r="R667" s="27"/>
    </row>
    <row r="668" spans="17:18" x14ac:dyDescent="0.25">
      <c r="Q668" s="27"/>
      <c r="R668" s="27"/>
    </row>
    <row r="669" spans="17:18" x14ac:dyDescent="0.25">
      <c r="Q669" s="27"/>
      <c r="R669" s="27"/>
    </row>
    <row r="670" spans="17:18" x14ac:dyDescent="0.25">
      <c r="Q670" s="27"/>
      <c r="R670" s="27"/>
    </row>
    <row r="671" spans="17:18" x14ac:dyDescent="0.25">
      <c r="Q671" s="27"/>
      <c r="R671" s="27"/>
    </row>
    <row r="672" spans="17:18" x14ac:dyDescent="0.25">
      <c r="Q672" s="27"/>
      <c r="R672" s="27"/>
    </row>
    <row r="673" spans="17:18" x14ac:dyDescent="0.25">
      <c r="Q673" s="27"/>
      <c r="R673" s="27"/>
    </row>
    <row r="674" spans="17:18" x14ac:dyDescent="0.25">
      <c r="Q674" s="27"/>
      <c r="R674" s="27"/>
    </row>
    <row r="675" spans="17:18" x14ac:dyDescent="0.25">
      <c r="Q675" s="27"/>
      <c r="R675" s="27"/>
    </row>
    <row r="676" spans="17:18" x14ac:dyDescent="0.25">
      <c r="Q676" s="27"/>
      <c r="R676" s="27"/>
    </row>
    <row r="677" spans="17:18" x14ac:dyDescent="0.25">
      <c r="Q677" s="27"/>
      <c r="R677" s="27"/>
    </row>
    <row r="678" spans="17:18" x14ac:dyDescent="0.25">
      <c r="Q678" s="27"/>
      <c r="R678" s="27"/>
    </row>
    <row r="679" spans="17:18" x14ac:dyDescent="0.25">
      <c r="Q679" s="27"/>
      <c r="R679" s="27"/>
    </row>
    <row r="680" spans="17:18" x14ac:dyDescent="0.25">
      <c r="Q680" s="27"/>
      <c r="R680" s="27"/>
    </row>
    <row r="681" spans="17:18" x14ac:dyDescent="0.25">
      <c r="Q681" s="27"/>
      <c r="R681" s="27"/>
    </row>
    <row r="682" spans="17:18" x14ac:dyDescent="0.25">
      <c r="Q682" s="27"/>
      <c r="R682" s="27"/>
    </row>
    <row r="683" spans="17:18" x14ac:dyDescent="0.25">
      <c r="Q683" s="27"/>
      <c r="R683" s="27"/>
    </row>
    <row r="684" spans="17:18" x14ac:dyDescent="0.25">
      <c r="Q684" s="27"/>
      <c r="R684" s="27"/>
    </row>
    <row r="685" spans="17:18" x14ac:dyDescent="0.25">
      <c r="Q685" s="27"/>
      <c r="R685" s="27"/>
    </row>
    <row r="686" spans="17:18" x14ac:dyDescent="0.25">
      <c r="Q686" s="27"/>
      <c r="R686" s="27"/>
    </row>
    <row r="687" spans="17:18" x14ac:dyDescent="0.25">
      <c r="Q687" s="27"/>
      <c r="R687" s="27"/>
    </row>
    <row r="688" spans="17:18" x14ac:dyDescent="0.25">
      <c r="Q688" s="27"/>
      <c r="R688" s="27"/>
    </row>
    <row r="689" spans="17:18" x14ac:dyDescent="0.25">
      <c r="Q689" s="27"/>
      <c r="R689" s="27"/>
    </row>
    <row r="690" spans="17:18" x14ac:dyDescent="0.25">
      <c r="Q690" s="27"/>
      <c r="R690" s="27"/>
    </row>
    <row r="691" spans="17:18" x14ac:dyDescent="0.25">
      <c r="Q691" s="27"/>
      <c r="R691" s="27"/>
    </row>
    <row r="692" spans="17:18" x14ac:dyDescent="0.25">
      <c r="Q692" s="27"/>
      <c r="R692" s="27"/>
    </row>
    <row r="693" spans="17:18" x14ac:dyDescent="0.25">
      <c r="Q693" s="27"/>
      <c r="R693" s="27"/>
    </row>
    <row r="694" spans="17:18" x14ac:dyDescent="0.25">
      <c r="Q694" s="27"/>
      <c r="R694" s="27"/>
    </row>
    <row r="695" spans="17:18" x14ac:dyDescent="0.25">
      <c r="Q695" s="27"/>
      <c r="R695" s="27"/>
    </row>
    <row r="696" spans="17:18" x14ac:dyDescent="0.25">
      <c r="Q696" s="27"/>
      <c r="R696" s="27"/>
    </row>
    <row r="697" spans="17:18" x14ac:dyDescent="0.25">
      <c r="Q697" s="27"/>
      <c r="R697" s="27"/>
    </row>
    <row r="698" spans="17:18" x14ac:dyDescent="0.25">
      <c r="Q698" s="27"/>
      <c r="R698" s="27"/>
    </row>
    <row r="699" spans="17:18" x14ac:dyDescent="0.25">
      <c r="Q699" s="27"/>
      <c r="R699" s="27"/>
    </row>
    <row r="700" spans="17:18" x14ac:dyDescent="0.25">
      <c r="Q700" s="27"/>
      <c r="R700" s="27"/>
    </row>
    <row r="701" spans="17:18" x14ac:dyDescent="0.25">
      <c r="Q701" s="27"/>
      <c r="R701" s="27"/>
    </row>
    <row r="702" spans="17:18" x14ac:dyDescent="0.25">
      <c r="Q702" s="27"/>
      <c r="R702" s="27"/>
    </row>
    <row r="703" spans="17:18" x14ac:dyDescent="0.25">
      <c r="Q703" s="27"/>
      <c r="R703" s="27"/>
    </row>
    <row r="704" spans="17:18" x14ac:dyDescent="0.25">
      <c r="Q704" s="27"/>
      <c r="R704" s="27"/>
    </row>
    <row r="705" spans="17:18" x14ac:dyDescent="0.25">
      <c r="Q705" s="27"/>
      <c r="R705" s="27"/>
    </row>
    <row r="706" spans="17:18" x14ac:dyDescent="0.25">
      <c r="Q706" s="27"/>
      <c r="R706" s="27"/>
    </row>
    <row r="707" spans="17:18" x14ac:dyDescent="0.25">
      <c r="Q707" s="27"/>
      <c r="R707" s="27"/>
    </row>
    <row r="708" spans="17:18" x14ac:dyDescent="0.25">
      <c r="Q708" s="27"/>
      <c r="R708" s="27"/>
    </row>
    <row r="709" spans="17:18" x14ac:dyDescent="0.25">
      <c r="Q709" s="27"/>
      <c r="R709" s="27"/>
    </row>
    <row r="710" spans="17:18" x14ac:dyDescent="0.25">
      <c r="Q710" s="27"/>
      <c r="R710" s="27"/>
    </row>
    <row r="711" spans="17:18" x14ac:dyDescent="0.25">
      <c r="Q711" s="27"/>
      <c r="R711" s="27"/>
    </row>
    <row r="712" spans="17:18" x14ac:dyDescent="0.25">
      <c r="Q712" s="27"/>
      <c r="R712" s="27"/>
    </row>
    <row r="713" spans="17:18" x14ac:dyDescent="0.25">
      <c r="Q713" s="27"/>
      <c r="R713" s="27"/>
    </row>
    <row r="714" spans="17:18" x14ac:dyDescent="0.25">
      <c r="Q714" s="27"/>
      <c r="R714" s="27"/>
    </row>
    <row r="715" spans="17:18" x14ac:dyDescent="0.25">
      <c r="Q715" s="27"/>
      <c r="R715" s="27"/>
    </row>
    <row r="716" spans="17:18" x14ac:dyDescent="0.25">
      <c r="Q716" s="27"/>
      <c r="R716" s="27"/>
    </row>
    <row r="717" spans="17:18" x14ac:dyDescent="0.25">
      <c r="Q717" s="27"/>
      <c r="R717" s="27"/>
    </row>
    <row r="718" spans="17:18" x14ac:dyDescent="0.25">
      <c r="Q718" s="27"/>
      <c r="R718" s="27"/>
    </row>
    <row r="719" spans="17:18" x14ac:dyDescent="0.25">
      <c r="Q719" s="27"/>
      <c r="R719" s="27"/>
    </row>
    <row r="720" spans="17:18" x14ac:dyDescent="0.25">
      <c r="Q720" s="27"/>
      <c r="R720" s="27"/>
    </row>
    <row r="721" spans="17:18" x14ac:dyDescent="0.25">
      <c r="Q721" s="27"/>
      <c r="R721" s="27"/>
    </row>
    <row r="722" spans="17:18" x14ac:dyDescent="0.25">
      <c r="Q722" s="27"/>
      <c r="R722" s="27"/>
    </row>
    <row r="723" spans="17:18" x14ac:dyDescent="0.25">
      <c r="Q723" s="27"/>
      <c r="R723" s="27"/>
    </row>
    <row r="724" spans="17:18" x14ac:dyDescent="0.25">
      <c r="Q724" s="27"/>
      <c r="R724" s="27"/>
    </row>
    <row r="725" spans="17:18" x14ac:dyDescent="0.25">
      <c r="Q725" s="27"/>
      <c r="R725" s="27"/>
    </row>
    <row r="726" spans="17:18" x14ac:dyDescent="0.25">
      <c r="Q726" s="27"/>
      <c r="R726" s="27"/>
    </row>
    <row r="727" spans="17:18" x14ac:dyDescent="0.25">
      <c r="Q727" s="27"/>
      <c r="R727" s="27"/>
    </row>
    <row r="728" spans="17:18" x14ac:dyDescent="0.25">
      <c r="Q728" s="27"/>
      <c r="R728" s="27"/>
    </row>
    <row r="729" spans="17:18" x14ac:dyDescent="0.25">
      <c r="Q729" s="27"/>
      <c r="R729" s="27"/>
    </row>
    <row r="730" spans="17:18" x14ac:dyDescent="0.25">
      <c r="Q730" s="27"/>
      <c r="R730" s="27"/>
    </row>
    <row r="731" spans="17:18" x14ac:dyDescent="0.25">
      <c r="Q731" s="27"/>
      <c r="R731" s="27"/>
    </row>
    <row r="732" spans="17:18" x14ac:dyDescent="0.25">
      <c r="Q732" s="27"/>
      <c r="R732" s="27"/>
    </row>
    <row r="733" spans="17:18" x14ac:dyDescent="0.25">
      <c r="Q733" s="27"/>
      <c r="R733" s="27"/>
    </row>
    <row r="734" spans="17:18" x14ac:dyDescent="0.25">
      <c r="Q734" s="27"/>
      <c r="R734" s="27"/>
    </row>
    <row r="735" spans="17:18" x14ac:dyDescent="0.25">
      <c r="Q735" s="27"/>
      <c r="R735" s="27"/>
    </row>
    <row r="736" spans="17:18" x14ac:dyDescent="0.25">
      <c r="Q736" s="27"/>
      <c r="R736" s="27"/>
    </row>
    <row r="737" spans="17:18" x14ac:dyDescent="0.25">
      <c r="Q737" s="27"/>
      <c r="R737" s="27"/>
    </row>
    <row r="738" spans="17:18" x14ac:dyDescent="0.25">
      <c r="Q738" s="27"/>
      <c r="R738" s="27"/>
    </row>
    <row r="739" spans="17:18" x14ac:dyDescent="0.25">
      <c r="Q739" s="27"/>
      <c r="R739" s="27"/>
    </row>
    <row r="740" spans="17:18" x14ac:dyDescent="0.25">
      <c r="Q740" s="27"/>
      <c r="R740" s="27"/>
    </row>
    <row r="741" spans="17:18" x14ac:dyDescent="0.25">
      <c r="Q741" s="27"/>
      <c r="R741" s="27"/>
    </row>
    <row r="742" spans="17:18" x14ac:dyDescent="0.25">
      <c r="Q742" s="27"/>
      <c r="R742" s="27"/>
    </row>
    <row r="743" spans="17:18" x14ac:dyDescent="0.25">
      <c r="Q743" s="27"/>
      <c r="R743" s="27"/>
    </row>
    <row r="744" spans="17:18" x14ac:dyDescent="0.25">
      <c r="Q744" s="27"/>
      <c r="R744" s="27"/>
    </row>
    <row r="745" spans="17:18" x14ac:dyDescent="0.25">
      <c r="Q745" s="27"/>
      <c r="R745" s="27"/>
    </row>
    <row r="746" spans="17:18" x14ac:dyDescent="0.25">
      <c r="Q746" s="27"/>
      <c r="R746" s="27"/>
    </row>
    <row r="747" spans="17:18" x14ac:dyDescent="0.25">
      <c r="Q747" s="27"/>
      <c r="R747" s="27"/>
    </row>
    <row r="748" spans="17:18" x14ac:dyDescent="0.25">
      <c r="Q748" s="27"/>
      <c r="R748" s="27"/>
    </row>
    <row r="749" spans="17:18" x14ac:dyDescent="0.25">
      <c r="Q749" s="27"/>
      <c r="R749" s="27"/>
    </row>
    <row r="750" spans="17:18" x14ac:dyDescent="0.25">
      <c r="Q750" s="27"/>
      <c r="R750" s="27"/>
    </row>
    <row r="751" spans="17:18" x14ac:dyDescent="0.25">
      <c r="Q751" s="27"/>
      <c r="R751" s="27"/>
    </row>
    <row r="752" spans="17:18" x14ac:dyDescent="0.25">
      <c r="Q752" s="27"/>
      <c r="R752" s="27"/>
    </row>
    <row r="753" spans="17:18" x14ac:dyDescent="0.25">
      <c r="Q753" s="27"/>
      <c r="R753" s="27"/>
    </row>
    <row r="754" spans="17:18" x14ac:dyDescent="0.25">
      <c r="Q754" s="27"/>
      <c r="R754" s="27"/>
    </row>
    <row r="755" spans="17:18" x14ac:dyDescent="0.25">
      <c r="Q755" s="27"/>
      <c r="R755" s="27"/>
    </row>
    <row r="756" spans="17:18" x14ac:dyDescent="0.25">
      <c r="Q756" s="27"/>
      <c r="R756" s="27"/>
    </row>
    <row r="757" spans="17:18" x14ac:dyDescent="0.25">
      <c r="Q757" s="27"/>
      <c r="R757" s="27"/>
    </row>
    <row r="758" spans="17:18" x14ac:dyDescent="0.25">
      <c r="Q758" s="27"/>
      <c r="R758" s="27"/>
    </row>
    <row r="759" spans="17:18" x14ac:dyDescent="0.25">
      <c r="Q759" s="27"/>
      <c r="R759" s="27"/>
    </row>
    <row r="760" spans="17:18" x14ac:dyDescent="0.25">
      <c r="Q760" s="27"/>
      <c r="R760" s="27"/>
    </row>
    <row r="761" spans="17:18" x14ac:dyDescent="0.25">
      <c r="Q761" s="27"/>
      <c r="R761" s="27"/>
    </row>
    <row r="762" spans="17:18" x14ac:dyDescent="0.25">
      <c r="Q762" s="27"/>
      <c r="R762" s="27"/>
    </row>
    <row r="763" spans="17:18" x14ac:dyDescent="0.25">
      <c r="Q763" s="27"/>
      <c r="R763" s="27"/>
    </row>
    <row r="764" spans="17:18" x14ac:dyDescent="0.25">
      <c r="Q764" s="27"/>
      <c r="R764" s="27"/>
    </row>
    <row r="765" spans="17:18" x14ac:dyDescent="0.25">
      <c r="Q765" s="27"/>
      <c r="R765" s="27"/>
    </row>
    <row r="766" spans="17:18" x14ac:dyDescent="0.25">
      <c r="Q766" s="27"/>
      <c r="R766" s="27"/>
    </row>
    <row r="767" spans="17:18" x14ac:dyDescent="0.25">
      <c r="Q767" s="27"/>
      <c r="R767" s="27"/>
    </row>
    <row r="768" spans="17:18" x14ac:dyDescent="0.25">
      <c r="Q768" s="27"/>
      <c r="R768" s="27"/>
    </row>
    <row r="769" spans="17:18" x14ac:dyDescent="0.25">
      <c r="Q769" s="27"/>
      <c r="R769" s="27"/>
    </row>
    <row r="770" spans="17:18" x14ac:dyDescent="0.25">
      <c r="Q770" s="27"/>
      <c r="R770" s="27"/>
    </row>
    <row r="771" spans="17:18" x14ac:dyDescent="0.25">
      <c r="Q771" s="27"/>
      <c r="R771" s="27"/>
    </row>
    <row r="772" spans="17:18" x14ac:dyDescent="0.25">
      <c r="Q772" s="27"/>
      <c r="R772" s="27"/>
    </row>
    <row r="773" spans="17:18" x14ac:dyDescent="0.25">
      <c r="Q773" s="27"/>
      <c r="R773" s="27"/>
    </row>
    <row r="774" spans="17:18" x14ac:dyDescent="0.25">
      <c r="Q774" s="27"/>
      <c r="R774" s="27"/>
    </row>
    <row r="775" spans="17:18" x14ac:dyDescent="0.25">
      <c r="Q775" s="27"/>
      <c r="R775" s="27"/>
    </row>
    <row r="776" spans="17:18" x14ac:dyDescent="0.25">
      <c r="Q776" s="27"/>
      <c r="R776" s="27"/>
    </row>
    <row r="777" spans="17:18" x14ac:dyDescent="0.25">
      <c r="Q777" s="27"/>
      <c r="R777" s="27"/>
    </row>
    <row r="778" spans="17:18" x14ac:dyDescent="0.25">
      <c r="Q778" s="27"/>
      <c r="R778" s="27"/>
    </row>
    <row r="779" spans="17:18" x14ac:dyDescent="0.25">
      <c r="Q779" s="27"/>
      <c r="R779" s="27"/>
    </row>
    <row r="780" spans="17:18" x14ac:dyDescent="0.25">
      <c r="Q780" s="27"/>
      <c r="R780" s="27"/>
    </row>
    <row r="781" spans="17:18" x14ac:dyDescent="0.25">
      <c r="Q781" s="27"/>
      <c r="R781" s="27"/>
    </row>
    <row r="782" spans="17:18" x14ac:dyDescent="0.25">
      <c r="Q782" s="27"/>
      <c r="R782" s="27"/>
    </row>
    <row r="783" spans="17:18" x14ac:dyDescent="0.25">
      <c r="Q783" s="27"/>
      <c r="R783" s="27"/>
    </row>
    <row r="784" spans="17:18" x14ac:dyDescent="0.25">
      <c r="Q784" s="27"/>
      <c r="R784" s="27"/>
    </row>
    <row r="785" spans="17:18" x14ac:dyDescent="0.25">
      <c r="Q785" s="27"/>
      <c r="R785" s="27"/>
    </row>
    <row r="786" spans="17:18" x14ac:dyDescent="0.25">
      <c r="Q786" s="27"/>
      <c r="R786" s="27"/>
    </row>
    <row r="787" spans="17:18" x14ac:dyDescent="0.25">
      <c r="Q787" s="27"/>
      <c r="R787" s="27"/>
    </row>
    <row r="788" spans="17:18" x14ac:dyDescent="0.25">
      <c r="Q788" s="27"/>
      <c r="R788" s="27"/>
    </row>
    <row r="789" spans="17:18" x14ac:dyDescent="0.25">
      <c r="Q789" s="27"/>
      <c r="R789" s="27"/>
    </row>
    <row r="790" spans="17:18" x14ac:dyDescent="0.25">
      <c r="Q790" s="27"/>
      <c r="R790" s="27"/>
    </row>
    <row r="791" spans="17:18" x14ac:dyDescent="0.25">
      <c r="Q791" s="27"/>
      <c r="R791" s="27"/>
    </row>
    <row r="792" spans="17:18" x14ac:dyDescent="0.25">
      <c r="Q792" s="27"/>
      <c r="R792" s="27"/>
    </row>
    <row r="793" spans="17:18" x14ac:dyDescent="0.25">
      <c r="Q793" s="27"/>
      <c r="R793" s="27"/>
    </row>
    <row r="794" spans="17:18" x14ac:dyDescent="0.25">
      <c r="Q794" s="27"/>
      <c r="R794" s="27"/>
    </row>
    <row r="795" spans="17:18" x14ac:dyDescent="0.25">
      <c r="Q795" s="27"/>
      <c r="R795" s="27"/>
    </row>
    <row r="796" spans="17:18" x14ac:dyDescent="0.25">
      <c r="Q796" s="27"/>
      <c r="R796" s="27"/>
    </row>
    <row r="797" spans="17:18" x14ac:dyDescent="0.25">
      <c r="Q797" s="27"/>
      <c r="R797" s="27"/>
    </row>
    <row r="798" spans="17:18" x14ac:dyDescent="0.25">
      <c r="Q798" s="27"/>
      <c r="R798" s="27"/>
    </row>
    <row r="799" spans="17:18" x14ac:dyDescent="0.25">
      <c r="Q799" s="27"/>
      <c r="R799" s="27"/>
    </row>
    <row r="800" spans="17:18" x14ac:dyDescent="0.25">
      <c r="Q800" s="27"/>
      <c r="R800" s="27"/>
    </row>
    <row r="801" spans="17:18" x14ac:dyDescent="0.25">
      <c r="Q801" s="27"/>
      <c r="R801" s="27"/>
    </row>
    <row r="802" spans="17:18" x14ac:dyDescent="0.25">
      <c r="Q802" s="27"/>
      <c r="R802" s="27"/>
    </row>
    <row r="803" spans="17:18" x14ac:dyDescent="0.25">
      <c r="Q803" s="27"/>
      <c r="R803" s="27"/>
    </row>
    <row r="804" spans="17:18" x14ac:dyDescent="0.25">
      <c r="Q804" s="27"/>
      <c r="R804" s="27"/>
    </row>
    <row r="805" spans="17:18" x14ac:dyDescent="0.25">
      <c r="Q805" s="27"/>
      <c r="R805" s="27"/>
    </row>
    <row r="806" spans="17:18" x14ac:dyDescent="0.25">
      <c r="Q806" s="27"/>
      <c r="R806" s="27"/>
    </row>
    <row r="807" spans="17:18" x14ac:dyDescent="0.25">
      <c r="Q807" s="27"/>
      <c r="R807" s="27"/>
    </row>
    <row r="808" spans="17:18" x14ac:dyDescent="0.25">
      <c r="Q808" s="27"/>
      <c r="R808" s="27"/>
    </row>
    <row r="809" spans="17:18" x14ac:dyDescent="0.25">
      <c r="Q809" s="27"/>
      <c r="R809" s="27"/>
    </row>
    <row r="810" spans="17:18" x14ac:dyDescent="0.25">
      <c r="Q810" s="27"/>
      <c r="R810" s="27"/>
    </row>
    <row r="811" spans="17:18" x14ac:dyDescent="0.25">
      <c r="Q811" s="27"/>
      <c r="R811" s="27"/>
    </row>
    <row r="812" spans="17:18" x14ac:dyDescent="0.25">
      <c r="Q812" s="27"/>
      <c r="R812" s="27"/>
    </row>
    <row r="813" spans="17:18" x14ac:dyDescent="0.25">
      <c r="Q813" s="27"/>
      <c r="R813" s="27"/>
    </row>
    <row r="814" spans="17:18" x14ac:dyDescent="0.25">
      <c r="Q814" s="27"/>
      <c r="R814" s="27"/>
    </row>
    <row r="815" spans="17:18" x14ac:dyDescent="0.25">
      <c r="Q815" s="27"/>
      <c r="R815" s="27"/>
    </row>
    <row r="816" spans="17:18" x14ac:dyDescent="0.25">
      <c r="Q816" s="27"/>
      <c r="R816" s="27"/>
    </row>
    <row r="817" spans="17:18" x14ac:dyDescent="0.25">
      <c r="Q817" s="27"/>
      <c r="R817" s="27"/>
    </row>
    <row r="818" spans="17:18" x14ac:dyDescent="0.25">
      <c r="Q818" s="27"/>
      <c r="R818" s="27"/>
    </row>
    <row r="819" spans="17:18" x14ac:dyDescent="0.25">
      <c r="Q819" s="27"/>
      <c r="R819" s="27"/>
    </row>
    <row r="820" spans="17:18" x14ac:dyDescent="0.25">
      <c r="Q820" s="27"/>
      <c r="R820" s="27"/>
    </row>
    <row r="821" spans="17:18" x14ac:dyDescent="0.25">
      <c r="Q821" s="27"/>
      <c r="R821" s="27"/>
    </row>
    <row r="822" spans="17:18" x14ac:dyDescent="0.25">
      <c r="Q822" s="27"/>
      <c r="R822" s="27"/>
    </row>
    <row r="823" spans="17:18" x14ac:dyDescent="0.25">
      <c r="Q823" s="27"/>
      <c r="R823" s="27"/>
    </row>
    <row r="824" spans="17:18" x14ac:dyDescent="0.25">
      <c r="Q824" s="27"/>
      <c r="R824" s="27"/>
    </row>
    <row r="825" spans="17:18" x14ac:dyDescent="0.25">
      <c r="Q825" s="27"/>
      <c r="R825" s="27"/>
    </row>
    <row r="826" spans="17:18" x14ac:dyDescent="0.25">
      <c r="Q826" s="27"/>
      <c r="R826" s="27"/>
    </row>
    <row r="827" spans="17:18" x14ac:dyDescent="0.25">
      <c r="Q827" s="27"/>
      <c r="R827" s="27"/>
    </row>
    <row r="828" spans="17:18" x14ac:dyDescent="0.25">
      <c r="Q828" s="27"/>
      <c r="R828" s="27"/>
    </row>
    <row r="829" spans="17:18" x14ac:dyDescent="0.25">
      <c r="Q829" s="27"/>
      <c r="R829" s="27"/>
    </row>
    <row r="830" spans="17:18" x14ac:dyDescent="0.25">
      <c r="Q830" s="27"/>
      <c r="R830" s="27"/>
    </row>
    <row r="831" spans="17:18" x14ac:dyDescent="0.25">
      <c r="Q831" s="27"/>
      <c r="R831" s="27"/>
    </row>
    <row r="832" spans="17:18" x14ac:dyDescent="0.25">
      <c r="Q832" s="27"/>
      <c r="R832" s="27"/>
    </row>
    <row r="833" spans="17:18" x14ac:dyDescent="0.25">
      <c r="Q833" s="27"/>
      <c r="R833" s="27"/>
    </row>
    <row r="834" spans="17:18" x14ac:dyDescent="0.25">
      <c r="Q834" s="27"/>
      <c r="R834" s="27"/>
    </row>
    <row r="835" spans="17:18" x14ac:dyDescent="0.25">
      <c r="Q835" s="27"/>
      <c r="R835" s="27"/>
    </row>
    <row r="836" spans="17:18" x14ac:dyDescent="0.25">
      <c r="Q836" s="27"/>
      <c r="R836" s="27"/>
    </row>
    <row r="837" spans="17:18" x14ac:dyDescent="0.25">
      <c r="Q837" s="27"/>
      <c r="R837" s="27"/>
    </row>
    <row r="838" spans="17:18" x14ac:dyDescent="0.25">
      <c r="Q838" s="27"/>
      <c r="R838" s="27"/>
    </row>
    <row r="839" spans="17:18" x14ac:dyDescent="0.25">
      <c r="Q839" s="27"/>
      <c r="R839" s="27"/>
    </row>
    <row r="840" spans="17:18" x14ac:dyDescent="0.25">
      <c r="Q840" s="27"/>
      <c r="R840" s="27"/>
    </row>
    <row r="841" spans="17:18" x14ac:dyDescent="0.25">
      <c r="Q841" s="27"/>
      <c r="R841" s="27"/>
    </row>
    <row r="842" spans="17:18" x14ac:dyDescent="0.25">
      <c r="Q842" s="27"/>
      <c r="R842" s="27"/>
    </row>
    <row r="843" spans="17:18" x14ac:dyDescent="0.25">
      <c r="Q843" s="27"/>
      <c r="R843" s="27"/>
    </row>
    <row r="844" spans="17:18" x14ac:dyDescent="0.25">
      <c r="Q844" s="27"/>
      <c r="R844" s="27"/>
    </row>
    <row r="845" spans="17:18" x14ac:dyDescent="0.25">
      <c r="Q845" s="27"/>
      <c r="R845" s="27"/>
    </row>
    <row r="846" spans="17:18" x14ac:dyDescent="0.25">
      <c r="Q846" s="27"/>
      <c r="R846" s="27"/>
    </row>
    <row r="847" spans="17:18" x14ac:dyDescent="0.25">
      <c r="Q847" s="27"/>
      <c r="R847" s="27"/>
    </row>
    <row r="848" spans="17:18" x14ac:dyDescent="0.25">
      <c r="Q848" s="27"/>
      <c r="R848" s="27"/>
    </row>
    <row r="849" spans="17:18" x14ac:dyDescent="0.25">
      <c r="Q849" s="27"/>
      <c r="R849" s="27"/>
    </row>
    <row r="850" spans="17:18" x14ac:dyDescent="0.25">
      <c r="Q850" s="27"/>
      <c r="R850" s="27"/>
    </row>
    <row r="851" spans="17:18" x14ac:dyDescent="0.25">
      <c r="Q851" s="27"/>
      <c r="R851" s="27"/>
    </row>
    <row r="852" spans="17:18" x14ac:dyDescent="0.25">
      <c r="Q852" s="27"/>
      <c r="R852" s="27"/>
    </row>
    <row r="853" spans="17:18" x14ac:dyDescent="0.25">
      <c r="Q853" s="27"/>
      <c r="R853" s="27"/>
    </row>
    <row r="854" spans="17:18" x14ac:dyDescent="0.25">
      <c r="Q854" s="27"/>
      <c r="R854" s="27"/>
    </row>
    <row r="855" spans="17:18" x14ac:dyDescent="0.25">
      <c r="Q855" s="27"/>
      <c r="R855" s="27"/>
    </row>
    <row r="856" spans="17:18" x14ac:dyDescent="0.25">
      <c r="Q856" s="27"/>
      <c r="R856" s="27"/>
    </row>
    <row r="857" spans="17:18" x14ac:dyDescent="0.25">
      <c r="Q857" s="27"/>
      <c r="R857" s="27"/>
    </row>
    <row r="858" spans="17:18" x14ac:dyDescent="0.25">
      <c r="Q858" s="27"/>
      <c r="R858" s="27"/>
    </row>
    <row r="859" spans="17:18" x14ac:dyDescent="0.25">
      <c r="Q859" s="27"/>
      <c r="R859" s="27"/>
    </row>
    <row r="860" spans="17:18" x14ac:dyDescent="0.25">
      <c r="Q860" s="27"/>
      <c r="R860" s="27"/>
    </row>
    <row r="861" spans="17:18" x14ac:dyDescent="0.25">
      <c r="Q861" s="27"/>
      <c r="R861" s="27"/>
    </row>
    <row r="862" spans="17:18" x14ac:dyDescent="0.25">
      <c r="Q862" s="27"/>
      <c r="R862" s="27"/>
    </row>
    <row r="863" spans="17:18" x14ac:dyDescent="0.25">
      <c r="Q863" s="27"/>
      <c r="R863" s="27"/>
    </row>
    <row r="864" spans="17:18" x14ac:dyDescent="0.25">
      <c r="Q864" s="27"/>
      <c r="R864" s="27"/>
    </row>
    <row r="865" spans="17:18" x14ac:dyDescent="0.25">
      <c r="Q865" s="27"/>
      <c r="R865" s="27"/>
    </row>
    <row r="866" spans="17:18" x14ac:dyDescent="0.25">
      <c r="Q866" s="27"/>
      <c r="R866" s="27"/>
    </row>
    <row r="867" spans="17:18" x14ac:dyDescent="0.25">
      <c r="Q867" s="27"/>
      <c r="R867" s="27"/>
    </row>
    <row r="868" spans="17:18" x14ac:dyDescent="0.25">
      <c r="Q868" s="27"/>
      <c r="R868" s="27"/>
    </row>
    <row r="869" spans="17:18" x14ac:dyDescent="0.25">
      <c r="Q869" s="27"/>
      <c r="R869" s="27"/>
    </row>
    <row r="870" spans="17:18" x14ac:dyDescent="0.25">
      <c r="Q870" s="27"/>
      <c r="R870" s="27"/>
    </row>
    <row r="871" spans="17:18" x14ac:dyDescent="0.25">
      <c r="Q871" s="27"/>
      <c r="R871" s="27"/>
    </row>
    <row r="872" spans="17:18" x14ac:dyDescent="0.25">
      <c r="Q872" s="27"/>
      <c r="R872" s="27"/>
    </row>
    <row r="873" spans="17:18" x14ac:dyDescent="0.25">
      <c r="Q873" s="27"/>
      <c r="R873" s="27"/>
    </row>
    <row r="874" spans="17:18" x14ac:dyDescent="0.25">
      <c r="Q874" s="27"/>
      <c r="R874" s="27"/>
    </row>
    <row r="875" spans="17:18" x14ac:dyDescent="0.25">
      <c r="Q875" s="27"/>
      <c r="R875" s="27"/>
    </row>
    <row r="876" spans="17:18" x14ac:dyDescent="0.25">
      <c r="Q876" s="27"/>
      <c r="R876" s="27"/>
    </row>
    <row r="877" spans="17:18" x14ac:dyDescent="0.25">
      <c r="Q877" s="27"/>
      <c r="R877" s="27"/>
    </row>
    <row r="878" spans="17:18" x14ac:dyDescent="0.25">
      <c r="Q878" s="27"/>
      <c r="R878" s="27"/>
    </row>
    <row r="879" spans="17:18" x14ac:dyDescent="0.25">
      <c r="Q879" s="27"/>
      <c r="R879" s="27"/>
    </row>
    <row r="880" spans="17:18" x14ac:dyDescent="0.25">
      <c r="Q880" s="27"/>
      <c r="R880" s="27"/>
    </row>
    <row r="881" spans="17:18" x14ac:dyDescent="0.25">
      <c r="Q881" s="27"/>
      <c r="R881" s="27"/>
    </row>
    <row r="882" spans="17:18" x14ac:dyDescent="0.25">
      <c r="Q882" s="27"/>
      <c r="R882" s="27"/>
    </row>
    <row r="883" spans="17:18" x14ac:dyDescent="0.25">
      <c r="Q883" s="27"/>
      <c r="R883" s="27"/>
    </row>
    <row r="884" spans="17:18" x14ac:dyDescent="0.25">
      <c r="Q884" s="27"/>
      <c r="R884" s="27"/>
    </row>
    <row r="885" spans="17:18" x14ac:dyDescent="0.25">
      <c r="Q885" s="27"/>
      <c r="R885" s="27"/>
    </row>
    <row r="886" spans="17:18" x14ac:dyDescent="0.25">
      <c r="Q886" s="27"/>
      <c r="R886" s="27"/>
    </row>
    <row r="887" spans="17:18" x14ac:dyDescent="0.25">
      <c r="Q887" s="27"/>
      <c r="R887" s="27"/>
    </row>
    <row r="888" spans="17:18" x14ac:dyDescent="0.25">
      <c r="Q888" s="27"/>
      <c r="R888" s="27"/>
    </row>
    <row r="889" spans="17:18" x14ac:dyDescent="0.25">
      <c r="Q889" s="27"/>
      <c r="R889" s="27"/>
    </row>
    <row r="890" spans="17:18" x14ac:dyDescent="0.25">
      <c r="Q890" s="27"/>
      <c r="R890" s="27"/>
    </row>
    <row r="891" spans="17:18" x14ac:dyDescent="0.25">
      <c r="Q891" s="27"/>
      <c r="R891" s="27"/>
    </row>
    <row r="892" spans="17:18" x14ac:dyDescent="0.25">
      <c r="Q892" s="27"/>
      <c r="R892" s="27"/>
    </row>
    <row r="893" spans="17:18" x14ac:dyDescent="0.25">
      <c r="Q893" s="27"/>
      <c r="R893" s="27"/>
    </row>
    <row r="894" spans="17:18" x14ac:dyDescent="0.25">
      <c r="Q894" s="27"/>
      <c r="R894" s="27"/>
    </row>
    <row r="895" spans="17:18" x14ac:dyDescent="0.25">
      <c r="Q895" s="27"/>
      <c r="R895" s="27"/>
    </row>
    <row r="896" spans="17:18" x14ac:dyDescent="0.25">
      <c r="Q896" s="27"/>
      <c r="R896" s="27"/>
    </row>
    <row r="897" spans="17:18" x14ac:dyDescent="0.25">
      <c r="Q897" s="27"/>
      <c r="R897" s="27"/>
    </row>
    <row r="898" spans="17:18" x14ac:dyDescent="0.25">
      <c r="Q898" s="27"/>
      <c r="R898" s="27"/>
    </row>
    <row r="899" spans="17:18" x14ac:dyDescent="0.25">
      <c r="Q899" s="27"/>
      <c r="R899" s="27"/>
    </row>
    <row r="900" spans="17:18" x14ac:dyDescent="0.25">
      <c r="Q900" s="27"/>
      <c r="R900" s="27"/>
    </row>
    <row r="901" spans="17:18" x14ac:dyDescent="0.25">
      <c r="Q901" s="27"/>
      <c r="R901" s="27"/>
    </row>
    <row r="902" spans="17:18" x14ac:dyDescent="0.25">
      <c r="Q902" s="27"/>
      <c r="R902" s="27"/>
    </row>
    <row r="903" spans="17:18" x14ac:dyDescent="0.25">
      <c r="Q903" s="27"/>
      <c r="R903" s="27"/>
    </row>
    <row r="904" spans="17:18" x14ac:dyDescent="0.25">
      <c r="Q904" s="27"/>
      <c r="R904" s="27"/>
    </row>
    <row r="905" spans="17:18" x14ac:dyDescent="0.25">
      <c r="Q905" s="27"/>
      <c r="R905" s="27"/>
    </row>
    <row r="906" spans="17:18" x14ac:dyDescent="0.25">
      <c r="Q906" s="27"/>
      <c r="R906" s="27"/>
    </row>
    <row r="907" spans="17:18" x14ac:dyDescent="0.25">
      <c r="Q907" s="27"/>
      <c r="R907" s="27"/>
    </row>
    <row r="908" spans="17:18" x14ac:dyDescent="0.25">
      <c r="Q908" s="27"/>
      <c r="R908" s="27"/>
    </row>
    <row r="909" spans="17:18" x14ac:dyDescent="0.25">
      <c r="Q909" s="27"/>
      <c r="R909" s="27"/>
    </row>
    <row r="910" spans="17:18" x14ac:dyDescent="0.25">
      <c r="Q910" s="27"/>
      <c r="R910" s="27"/>
    </row>
    <row r="911" spans="17:18" x14ac:dyDescent="0.25">
      <c r="Q911" s="27"/>
      <c r="R911" s="27"/>
    </row>
    <row r="912" spans="17:18" x14ac:dyDescent="0.25">
      <c r="Q912" s="27"/>
      <c r="R912" s="27"/>
    </row>
    <row r="913" spans="17:18" x14ac:dyDescent="0.25">
      <c r="Q913" s="27"/>
      <c r="R913" s="27"/>
    </row>
    <row r="914" spans="17:18" x14ac:dyDescent="0.25">
      <c r="Q914" s="27"/>
      <c r="R914" s="27"/>
    </row>
    <row r="915" spans="17:18" x14ac:dyDescent="0.25">
      <c r="Q915" s="27"/>
      <c r="R915" s="27"/>
    </row>
    <row r="916" spans="17:18" x14ac:dyDescent="0.25">
      <c r="Q916" s="27"/>
      <c r="R916" s="27"/>
    </row>
    <row r="917" spans="17:18" x14ac:dyDescent="0.25">
      <c r="Q917" s="27"/>
      <c r="R917" s="27"/>
    </row>
    <row r="918" spans="17:18" x14ac:dyDescent="0.25">
      <c r="Q918" s="27"/>
      <c r="R918" s="27"/>
    </row>
    <row r="919" spans="17:18" x14ac:dyDescent="0.25">
      <c r="Q919" s="27"/>
      <c r="R919" s="27"/>
    </row>
    <row r="920" spans="17:18" x14ac:dyDescent="0.25">
      <c r="Q920" s="27"/>
      <c r="R920" s="27"/>
    </row>
    <row r="921" spans="17:18" x14ac:dyDescent="0.25">
      <c r="Q921" s="27"/>
      <c r="R921" s="27"/>
    </row>
    <row r="922" spans="17:18" x14ac:dyDescent="0.25">
      <c r="Q922" s="27"/>
      <c r="R922" s="27"/>
    </row>
    <row r="923" spans="17:18" x14ac:dyDescent="0.25">
      <c r="Q923" s="27"/>
      <c r="R923" s="27"/>
    </row>
    <row r="924" spans="17:18" x14ac:dyDescent="0.25">
      <c r="Q924" s="27"/>
      <c r="R924" s="27"/>
    </row>
    <row r="925" spans="17:18" x14ac:dyDescent="0.25">
      <c r="Q925" s="27"/>
      <c r="R925" s="27"/>
    </row>
    <row r="926" spans="17:18" x14ac:dyDescent="0.25">
      <c r="Q926" s="27"/>
      <c r="R926" s="27"/>
    </row>
    <row r="927" spans="17:18" x14ac:dyDescent="0.25">
      <c r="Q927" s="27"/>
      <c r="R927" s="27"/>
    </row>
    <row r="928" spans="17:18" x14ac:dyDescent="0.25">
      <c r="Q928" s="27"/>
      <c r="R928" s="27"/>
    </row>
    <row r="929" spans="17:18" x14ac:dyDescent="0.25">
      <c r="Q929" s="27"/>
      <c r="R929" s="27"/>
    </row>
    <row r="930" spans="17:18" x14ac:dyDescent="0.25">
      <c r="Q930" s="27"/>
      <c r="R930" s="27"/>
    </row>
    <row r="931" spans="17:18" x14ac:dyDescent="0.25">
      <c r="Q931" s="27"/>
      <c r="R931" s="27"/>
    </row>
    <row r="932" spans="17:18" x14ac:dyDescent="0.25">
      <c r="Q932" s="27"/>
      <c r="R932" s="27"/>
    </row>
    <row r="933" spans="17:18" x14ac:dyDescent="0.25">
      <c r="Q933" s="27"/>
      <c r="R933" s="27"/>
    </row>
    <row r="934" spans="17:18" x14ac:dyDescent="0.25">
      <c r="Q934" s="27"/>
      <c r="R934" s="27"/>
    </row>
    <row r="935" spans="17:18" x14ac:dyDescent="0.25">
      <c r="Q935" s="27"/>
      <c r="R935" s="27"/>
    </row>
    <row r="936" spans="17:18" x14ac:dyDescent="0.25">
      <c r="Q936" s="27"/>
      <c r="R936" s="27"/>
    </row>
    <row r="937" spans="17:18" x14ac:dyDescent="0.25">
      <c r="Q937" s="27"/>
      <c r="R937" s="27"/>
    </row>
    <row r="938" spans="17:18" x14ac:dyDescent="0.25">
      <c r="Q938" s="27"/>
      <c r="R938" s="27"/>
    </row>
    <row r="939" spans="17:18" x14ac:dyDescent="0.25">
      <c r="Q939" s="27"/>
      <c r="R939" s="27"/>
    </row>
    <row r="940" spans="17:18" x14ac:dyDescent="0.25">
      <c r="Q940" s="27"/>
      <c r="R940" s="27"/>
    </row>
    <row r="941" spans="17:18" x14ac:dyDescent="0.25">
      <c r="Q941" s="27"/>
      <c r="R941" s="27"/>
    </row>
    <row r="942" spans="17:18" x14ac:dyDescent="0.25">
      <c r="Q942" s="27"/>
      <c r="R942" s="27"/>
    </row>
    <row r="943" spans="17:18" x14ac:dyDescent="0.25">
      <c r="Q943" s="27"/>
      <c r="R943" s="27"/>
    </row>
    <row r="944" spans="17:18" x14ac:dyDescent="0.25">
      <c r="Q944" s="27"/>
      <c r="R944" s="27"/>
    </row>
    <row r="945" spans="17:18" x14ac:dyDescent="0.25">
      <c r="Q945" s="27"/>
      <c r="R945" s="27"/>
    </row>
    <row r="946" spans="17:18" x14ac:dyDescent="0.25">
      <c r="Q946" s="27"/>
      <c r="R946" s="27"/>
    </row>
    <row r="947" spans="17:18" x14ac:dyDescent="0.25">
      <c r="Q947" s="27"/>
      <c r="R947" s="27"/>
    </row>
    <row r="948" spans="17:18" x14ac:dyDescent="0.25">
      <c r="Q948" s="27"/>
      <c r="R948" s="27"/>
    </row>
    <row r="949" spans="17:18" x14ac:dyDescent="0.25">
      <c r="Q949" s="27"/>
      <c r="R949" s="27"/>
    </row>
    <row r="950" spans="17:18" x14ac:dyDescent="0.25">
      <c r="Q950" s="27"/>
      <c r="R950" s="27"/>
    </row>
    <row r="951" spans="17:18" x14ac:dyDescent="0.25">
      <c r="Q951" s="27"/>
      <c r="R951" s="27"/>
    </row>
    <row r="952" spans="17:18" x14ac:dyDescent="0.25">
      <c r="Q952" s="27"/>
      <c r="R952" s="27"/>
    </row>
    <row r="953" spans="17:18" x14ac:dyDescent="0.25">
      <c r="Q953" s="27"/>
      <c r="R953" s="27"/>
    </row>
    <row r="954" spans="17:18" x14ac:dyDescent="0.25">
      <c r="Q954" s="27"/>
      <c r="R954" s="27"/>
    </row>
    <row r="955" spans="17:18" x14ac:dyDescent="0.25">
      <c r="Q955" s="27"/>
      <c r="R955" s="27"/>
    </row>
    <row r="956" spans="17:18" x14ac:dyDescent="0.25">
      <c r="Q956" s="27"/>
      <c r="R956" s="27"/>
    </row>
    <row r="957" spans="17:18" x14ac:dyDescent="0.25">
      <c r="Q957" s="27"/>
      <c r="R957" s="27"/>
    </row>
    <row r="958" spans="17:18" x14ac:dyDescent="0.25">
      <c r="Q958" s="27"/>
      <c r="R958" s="27"/>
    </row>
    <row r="959" spans="17:18" x14ac:dyDescent="0.25">
      <c r="Q959" s="27"/>
      <c r="R959" s="27"/>
    </row>
    <row r="960" spans="17:18" x14ac:dyDescent="0.25">
      <c r="Q960" s="27"/>
      <c r="R960" s="27"/>
    </row>
    <row r="961" spans="17:18" x14ac:dyDescent="0.25">
      <c r="Q961" s="27"/>
      <c r="R961" s="27"/>
    </row>
    <row r="962" spans="17:18" x14ac:dyDescent="0.25">
      <c r="Q962" s="27"/>
      <c r="R962" s="27"/>
    </row>
    <row r="963" spans="17:18" x14ac:dyDescent="0.25">
      <c r="Q963" s="27"/>
      <c r="R963" s="27"/>
    </row>
    <row r="964" spans="17:18" x14ac:dyDescent="0.25">
      <c r="Q964" s="27"/>
      <c r="R964" s="27"/>
    </row>
    <row r="965" spans="17:18" x14ac:dyDescent="0.25">
      <c r="Q965" s="27"/>
      <c r="R965" s="27"/>
    </row>
    <row r="966" spans="17:18" x14ac:dyDescent="0.25">
      <c r="Q966" s="27"/>
      <c r="R966" s="27"/>
    </row>
    <row r="967" spans="17:18" x14ac:dyDescent="0.25">
      <c r="Q967" s="27"/>
      <c r="R967" s="27"/>
    </row>
    <row r="968" spans="17:18" x14ac:dyDescent="0.25">
      <c r="Q968" s="27"/>
      <c r="R968" s="27"/>
    </row>
    <row r="969" spans="17:18" x14ac:dyDescent="0.25">
      <c r="Q969" s="27"/>
      <c r="R969" s="27"/>
    </row>
    <row r="970" spans="17:18" x14ac:dyDescent="0.25">
      <c r="Q970" s="27"/>
      <c r="R970" s="27"/>
    </row>
    <row r="971" spans="17:18" x14ac:dyDescent="0.25">
      <c r="Q971" s="27"/>
      <c r="R971" s="27"/>
    </row>
    <row r="972" spans="17:18" x14ac:dyDescent="0.25">
      <c r="Q972" s="27"/>
      <c r="R972" s="27"/>
    </row>
    <row r="973" spans="17:18" x14ac:dyDescent="0.25">
      <c r="Q973" s="27"/>
      <c r="R973" s="27"/>
    </row>
    <row r="974" spans="17:18" x14ac:dyDescent="0.25">
      <c r="Q974" s="27"/>
      <c r="R974" s="27"/>
    </row>
    <row r="975" spans="17:18" x14ac:dyDescent="0.25">
      <c r="Q975" s="27"/>
      <c r="R975" s="27"/>
    </row>
    <row r="976" spans="17:18" x14ac:dyDescent="0.25">
      <c r="Q976" s="27"/>
      <c r="R976" s="27"/>
    </row>
    <row r="977" spans="17:18" x14ac:dyDescent="0.25">
      <c r="Q977" s="27"/>
      <c r="R977" s="27"/>
    </row>
    <row r="978" spans="17:18" x14ac:dyDescent="0.25">
      <c r="Q978" s="27"/>
      <c r="R978" s="27"/>
    </row>
    <row r="979" spans="17:18" x14ac:dyDescent="0.25">
      <c r="Q979" s="27"/>
      <c r="R979" s="27"/>
    </row>
    <row r="980" spans="17:18" x14ac:dyDescent="0.25">
      <c r="Q980" s="27"/>
      <c r="R980" s="27"/>
    </row>
    <row r="981" spans="17:18" x14ac:dyDescent="0.25">
      <c r="Q981" s="27"/>
      <c r="R981" s="27"/>
    </row>
    <row r="982" spans="17:18" x14ac:dyDescent="0.25">
      <c r="Q982" s="27"/>
      <c r="R982" s="27"/>
    </row>
    <row r="983" spans="17:18" x14ac:dyDescent="0.25">
      <c r="Q983" s="27"/>
      <c r="R983" s="27"/>
    </row>
    <row r="984" spans="17:18" x14ac:dyDescent="0.25">
      <c r="Q984" s="27"/>
      <c r="R984" s="27"/>
    </row>
    <row r="985" spans="17:18" x14ac:dyDescent="0.25">
      <c r="Q985" s="27"/>
      <c r="R985" s="27"/>
    </row>
    <row r="986" spans="17:18" x14ac:dyDescent="0.25">
      <c r="Q986" s="27"/>
      <c r="R986" s="27"/>
    </row>
    <row r="987" spans="17:18" x14ac:dyDescent="0.25">
      <c r="Q987" s="27"/>
      <c r="R987" s="27"/>
    </row>
    <row r="988" spans="17:18" x14ac:dyDescent="0.25">
      <c r="Q988" s="27"/>
      <c r="R988" s="27"/>
    </row>
    <row r="989" spans="17:18" x14ac:dyDescent="0.25">
      <c r="Q989" s="27"/>
      <c r="R989" s="27"/>
    </row>
    <row r="990" spans="17:18" x14ac:dyDescent="0.25">
      <c r="Q990" s="27"/>
      <c r="R990" s="27"/>
    </row>
    <row r="991" spans="17:18" x14ac:dyDescent="0.25">
      <c r="Q991" s="27"/>
      <c r="R991" s="27"/>
    </row>
    <row r="992" spans="17:18" x14ac:dyDescent="0.25">
      <c r="Q992" s="27"/>
      <c r="R992" s="27"/>
    </row>
    <row r="993" spans="17:18" x14ac:dyDescent="0.25">
      <c r="Q993" s="27"/>
      <c r="R993" s="27"/>
    </row>
    <row r="994" spans="17:18" x14ac:dyDescent="0.25">
      <c r="Q994" s="27"/>
      <c r="R994" s="27"/>
    </row>
    <row r="995" spans="17:18" x14ac:dyDescent="0.25">
      <c r="Q995" s="27"/>
      <c r="R995" s="27"/>
    </row>
    <row r="996" spans="17:18" x14ac:dyDescent="0.25">
      <c r="Q996" s="27"/>
      <c r="R996" s="27"/>
    </row>
    <row r="997" spans="17:18" x14ac:dyDescent="0.25">
      <c r="Q997" s="27"/>
      <c r="R997" s="27"/>
    </row>
    <row r="998" spans="17:18" x14ac:dyDescent="0.25">
      <c r="Q998" s="27"/>
      <c r="R998" s="27"/>
    </row>
    <row r="999" spans="17:18" x14ac:dyDescent="0.25">
      <c r="Q999" s="27"/>
      <c r="R999" s="27"/>
    </row>
    <row r="1000" spans="17:18" x14ac:dyDescent="0.25">
      <c r="Q1000" s="27"/>
      <c r="R1000" s="27"/>
    </row>
    <row r="1001" spans="17:18" x14ac:dyDescent="0.25">
      <c r="Q1001" s="27"/>
      <c r="R1001" s="27"/>
    </row>
    <row r="1002" spans="17:18" x14ac:dyDescent="0.25">
      <c r="Q1002" s="27"/>
      <c r="R1002" s="27"/>
    </row>
    <row r="1003" spans="17:18" x14ac:dyDescent="0.25">
      <c r="Q1003" s="27"/>
      <c r="R1003" s="27"/>
    </row>
    <row r="1004" spans="17:18" x14ac:dyDescent="0.25">
      <c r="Q1004" s="27"/>
      <c r="R1004" s="27"/>
    </row>
    <row r="1005" spans="17:18" x14ac:dyDescent="0.25">
      <c r="Q1005" s="27"/>
      <c r="R1005" s="27"/>
    </row>
    <row r="1006" spans="17:18" x14ac:dyDescent="0.25">
      <c r="Q1006" s="27"/>
      <c r="R1006" s="27"/>
    </row>
    <row r="1007" spans="17:18" x14ac:dyDescent="0.25">
      <c r="Q1007" s="27"/>
      <c r="R1007" s="27"/>
    </row>
    <row r="1008" spans="17:18" x14ac:dyDescent="0.25">
      <c r="Q1008" s="27"/>
      <c r="R1008" s="27"/>
    </row>
    <row r="1009" spans="17:18" x14ac:dyDescent="0.25">
      <c r="Q1009" s="27"/>
      <c r="R1009" s="27"/>
    </row>
    <row r="1010" spans="17:18" x14ac:dyDescent="0.25">
      <c r="Q1010" s="27"/>
      <c r="R1010" s="27"/>
    </row>
    <row r="1011" spans="17:18" x14ac:dyDescent="0.25">
      <c r="Q1011" s="27"/>
      <c r="R1011" s="27"/>
    </row>
    <row r="1012" spans="17:18" x14ac:dyDescent="0.25">
      <c r="Q1012" s="27"/>
      <c r="R1012" s="27"/>
    </row>
    <row r="1013" spans="17:18" x14ac:dyDescent="0.25">
      <c r="Q1013" s="27"/>
      <c r="R1013" s="27"/>
    </row>
    <row r="1014" spans="17:18" x14ac:dyDescent="0.25">
      <c r="Q1014" s="27"/>
      <c r="R1014" s="27"/>
    </row>
    <row r="1015" spans="17:18" x14ac:dyDescent="0.25">
      <c r="Q1015" s="27"/>
      <c r="R1015" s="27"/>
    </row>
    <row r="1016" spans="17:18" x14ac:dyDescent="0.25">
      <c r="Q1016" s="27"/>
      <c r="R1016" s="27"/>
    </row>
    <row r="1017" spans="17:18" x14ac:dyDescent="0.25">
      <c r="Q1017" s="27"/>
      <c r="R1017" s="27"/>
    </row>
    <row r="1018" spans="17:18" x14ac:dyDescent="0.25">
      <c r="Q1018" s="27"/>
      <c r="R1018" s="27"/>
    </row>
    <row r="1019" spans="17:18" x14ac:dyDescent="0.25">
      <c r="Q1019" s="27"/>
      <c r="R1019" s="27"/>
    </row>
    <row r="1020" spans="17:18" x14ac:dyDescent="0.25">
      <c r="Q1020" s="27"/>
      <c r="R1020" s="27"/>
    </row>
    <row r="1021" spans="17:18" x14ac:dyDescent="0.25">
      <c r="Q1021" s="27"/>
      <c r="R1021" s="27"/>
    </row>
    <row r="1022" spans="17:18" x14ac:dyDescent="0.25">
      <c r="Q1022" s="27"/>
      <c r="R1022" s="27"/>
    </row>
    <row r="1023" spans="17:18" x14ac:dyDescent="0.25">
      <c r="Q1023" s="27"/>
      <c r="R1023" s="27"/>
    </row>
    <row r="1024" spans="17:18" x14ac:dyDescent="0.25">
      <c r="Q1024" s="27"/>
      <c r="R1024" s="27"/>
    </row>
    <row r="1025" spans="17:18" x14ac:dyDescent="0.25">
      <c r="Q1025" s="27"/>
      <c r="R1025" s="27"/>
    </row>
    <row r="1026" spans="17:18" x14ac:dyDescent="0.25">
      <c r="Q1026" s="27"/>
      <c r="R1026" s="27"/>
    </row>
    <row r="1027" spans="17:18" x14ac:dyDescent="0.25">
      <c r="Q1027" s="27"/>
      <c r="R1027" s="27"/>
    </row>
    <row r="1028" spans="17:18" x14ac:dyDescent="0.25">
      <c r="Q1028" s="27"/>
      <c r="R1028" s="27"/>
    </row>
    <row r="1029" spans="17:18" x14ac:dyDescent="0.25">
      <c r="Q1029" s="27"/>
      <c r="R1029" s="27"/>
    </row>
    <row r="1030" spans="17:18" x14ac:dyDescent="0.25">
      <c r="Q1030" s="27"/>
      <c r="R1030" s="27"/>
    </row>
    <row r="1031" spans="17:18" x14ac:dyDescent="0.25">
      <c r="Q1031" s="27"/>
      <c r="R1031" s="27"/>
    </row>
    <row r="1032" spans="17:18" x14ac:dyDescent="0.25">
      <c r="Q1032" s="27"/>
      <c r="R1032" s="27"/>
    </row>
    <row r="1033" spans="17:18" x14ac:dyDescent="0.25">
      <c r="Q1033" s="27"/>
      <c r="R1033" s="27"/>
    </row>
    <row r="1034" spans="17:18" x14ac:dyDescent="0.25">
      <c r="Q1034" s="27"/>
      <c r="R1034" s="27"/>
    </row>
    <row r="1035" spans="17:18" x14ac:dyDescent="0.25">
      <c r="Q1035" s="27"/>
      <c r="R1035" s="27"/>
    </row>
    <row r="1036" spans="17:18" x14ac:dyDescent="0.25">
      <c r="Q1036" s="27"/>
      <c r="R1036" s="27"/>
    </row>
    <row r="1037" spans="17:18" x14ac:dyDescent="0.25">
      <c r="Q1037" s="27"/>
      <c r="R1037" s="27"/>
    </row>
    <row r="1038" spans="17:18" x14ac:dyDescent="0.25">
      <c r="Q1038" s="27"/>
      <c r="R1038" s="27"/>
    </row>
    <row r="1039" spans="17:18" x14ac:dyDescent="0.25">
      <c r="Q1039" s="27"/>
      <c r="R1039" s="27"/>
    </row>
    <row r="1040" spans="17:18" x14ac:dyDescent="0.25">
      <c r="Q1040" s="27"/>
      <c r="R1040" s="27"/>
    </row>
    <row r="1041" spans="17:18" x14ac:dyDescent="0.25">
      <c r="Q1041" s="27"/>
      <c r="R1041" s="27"/>
    </row>
    <row r="1042" spans="17:18" x14ac:dyDescent="0.25">
      <c r="Q1042" s="27"/>
      <c r="R1042" s="27"/>
    </row>
    <row r="1043" spans="17:18" x14ac:dyDescent="0.25">
      <c r="Q1043" s="27"/>
      <c r="R1043" s="27"/>
    </row>
    <row r="1044" spans="17:18" x14ac:dyDescent="0.25">
      <c r="Q1044" s="27"/>
      <c r="R1044" s="27"/>
    </row>
    <row r="1045" spans="17:18" x14ac:dyDescent="0.25">
      <c r="Q1045" s="27"/>
      <c r="R1045" s="27"/>
    </row>
    <row r="1046" spans="17:18" x14ac:dyDescent="0.25">
      <c r="Q1046" s="27"/>
      <c r="R1046" s="27"/>
    </row>
    <row r="1047" spans="17:18" x14ac:dyDescent="0.25">
      <c r="Q1047" s="27"/>
      <c r="R1047" s="27"/>
    </row>
    <row r="1048" spans="17:18" x14ac:dyDescent="0.25">
      <c r="Q1048" s="27"/>
      <c r="R1048" s="27"/>
    </row>
    <row r="1049" spans="17:18" x14ac:dyDescent="0.25">
      <c r="Q1049" s="27"/>
      <c r="R1049" s="27"/>
    </row>
    <row r="1050" spans="17:18" x14ac:dyDescent="0.25">
      <c r="Q1050" s="27"/>
      <c r="R1050" s="27"/>
    </row>
    <row r="1051" spans="17:18" x14ac:dyDescent="0.25">
      <c r="Q1051" s="27"/>
      <c r="R1051" s="27"/>
    </row>
    <row r="1052" spans="17:18" x14ac:dyDescent="0.25">
      <c r="Q1052" s="27"/>
      <c r="R1052" s="27"/>
    </row>
    <row r="1053" spans="17:18" x14ac:dyDescent="0.25">
      <c r="Q1053" s="27"/>
      <c r="R1053" s="27"/>
    </row>
    <row r="1054" spans="17:18" x14ac:dyDescent="0.25">
      <c r="Q1054" s="27"/>
      <c r="R1054" s="27"/>
    </row>
    <row r="1055" spans="17:18" x14ac:dyDescent="0.25">
      <c r="Q1055" s="27"/>
      <c r="R1055" s="27"/>
    </row>
    <row r="1056" spans="17:18" x14ac:dyDescent="0.25">
      <c r="Q1056" s="27"/>
      <c r="R1056" s="27"/>
    </row>
    <row r="1057" spans="17:18" x14ac:dyDescent="0.25">
      <c r="Q1057" s="27"/>
      <c r="R1057" s="27"/>
    </row>
    <row r="1058" spans="17:18" x14ac:dyDescent="0.25">
      <c r="Q1058" s="27"/>
      <c r="R1058" s="27"/>
    </row>
    <row r="1059" spans="17:18" x14ac:dyDescent="0.25">
      <c r="Q1059" s="27"/>
      <c r="R1059" s="27"/>
    </row>
    <row r="1060" spans="17:18" x14ac:dyDescent="0.25">
      <c r="Q1060" s="27"/>
      <c r="R1060" s="27"/>
    </row>
    <row r="1061" spans="17:18" x14ac:dyDescent="0.25">
      <c r="Q1061" s="27"/>
      <c r="R1061" s="27"/>
    </row>
    <row r="1062" spans="17:18" x14ac:dyDescent="0.25">
      <c r="Q1062" s="27"/>
      <c r="R1062" s="27"/>
    </row>
    <row r="1063" spans="17:18" x14ac:dyDescent="0.25">
      <c r="Q1063" s="27"/>
      <c r="R1063" s="27"/>
    </row>
    <row r="1064" spans="17:18" x14ac:dyDescent="0.25">
      <c r="Q1064" s="27"/>
      <c r="R1064" s="27"/>
    </row>
    <row r="1065" spans="17:18" x14ac:dyDescent="0.25">
      <c r="Q1065" s="27"/>
      <c r="R1065" s="27"/>
    </row>
    <row r="1066" spans="17:18" x14ac:dyDescent="0.25">
      <c r="Q1066" s="27"/>
      <c r="R1066" s="27"/>
    </row>
    <row r="1067" spans="17:18" x14ac:dyDescent="0.25">
      <c r="Q1067" s="27"/>
      <c r="R1067" s="27"/>
    </row>
    <row r="1068" spans="17:18" x14ac:dyDescent="0.25">
      <c r="Q1068" s="27"/>
      <c r="R1068" s="27"/>
    </row>
    <row r="1069" spans="17:18" x14ac:dyDescent="0.25">
      <c r="Q1069" s="27"/>
      <c r="R1069" s="27"/>
    </row>
    <row r="1070" spans="17:18" x14ac:dyDescent="0.25">
      <c r="Q1070" s="27"/>
      <c r="R1070" s="27"/>
    </row>
    <row r="1071" spans="17:18" x14ac:dyDescent="0.25">
      <c r="Q1071" s="27"/>
      <c r="R1071" s="27"/>
    </row>
    <row r="1072" spans="17:18" x14ac:dyDescent="0.25">
      <c r="Q1072" s="27"/>
      <c r="R1072" s="27"/>
    </row>
    <row r="1073" spans="17:18" x14ac:dyDescent="0.25">
      <c r="Q1073" s="27"/>
      <c r="R1073" s="27"/>
    </row>
    <row r="1074" spans="17:18" x14ac:dyDescent="0.25">
      <c r="Q1074" s="27"/>
      <c r="R1074" s="27"/>
    </row>
    <row r="1075" spans="17:18" x14ac:dyDescent="0.25">
      <c r="Q1075" s="27"/>
      <c r="R1075" s="27"/>
    </row>
    <row r="1076" spans="17:18" x14ac:dyDescent="0.25">
      <c r="Q1076" s="27"/>
      <c r="R1076" s="27"/>
    </row>
    <row r="1077" spans="17:18" x14ac:dyDescent="0.25">
      <c r="Q1077" s="27"/>
      <c r="R1077" s="27"/>
    </row>
    <row r="1078" spans="17:18" x14ac:dyDescent="0.25">
      <c r="Q1078" s="27"/>
      <c r="R1078" s="27"/>
    </row>
    <row r="1079" spans="17:18" x14ac:dyDescent="0.25">
      <c r="Q1079" s="27"/>
      <c r="R1079" s="27"/>
    </row>
    <row r="1080" spans="17:18" x14ac:dyDescent="0.25">
      <c r="Q1080" s="27"/>
      <c r="R1080" s="27"/>
    </row>
    <row r="1081" spans="17:18" x14ac:dyDescent="0.25">
      <c r="Q1081" s="27"/>
      <c r="R1081" s="27"/>
    </row>
    <row r="1082" spans="17:18" x14ac:dyDescent="0.25">
      <c r="Q1082" s="27"/>
      <c r="R1082" s="27"/>
    </row>
    <row r="1083" spans="17:18" x14ac:dyDescent="0.25">
      <c r="Q1083" s="27"/>
      <c r="R1083" s="27"/>
    </row>
    <row r="1084" spans="17:18" x14ac:dyDescent="0.25">
      <c r="Q1084" s="27"/>
      <c r="R1084" s="27"/>
    </row>
    <row r="1085" spans="17:18" x14ac:dyDescent="0.25">
      <c r="Q1085" s="27"/>
      <c r="R1085" s="27"/>
    </row>
    <row r="1086" spans="17:18" x14ac:dyDescent="0.25">
      <c r="Q1086" s="27"/>
      <c r="R1086" s="27"/>
    </row>
    <row r="1087" spans="17:18" x14ac:dyDescent="0.25">
      <c r="Q1087" s="27"/>
      <c r="R1087" s="27"/>
    </row>
    <row r="1088" spans="17:18" x14ac:dyDescent="0.25">
      <c r="Q1088" s="27"/>
      <c r="R1088" s="27"/>
    </row>
    <row r="1089" spans="17:18" x14ac:dyDescent="0.25">
      <c r="Q1089" s="27"/>
      <c r="R1089" s="27"/>
    </row>
    <row r="1090" spans="17:18" x14ac:dyDescent="0.25">
      <c r="Q1090" s="27"/>
      <c r="R1090" s="27"/>
    </row>
    <row r="1091" spans="17:18" x14ac:dyDescent="0.25">
      <c r="Q1091" s="27"/>
      <c r="R1091" s="27"/>
    </row>
    <row r="1092" spans="17:18" x14ac:dyDescent="0.25">
      <c r="Q1092" s="27"/>
      <c r="R1092" s="27"/>
    </row>
    <row r="1093" spans="17:18" x14ac:dyDescent="0.25">
      <c r="Q1093" s="27"/>
      <c r="R1093" s="27"/>
    </row>
    <row r="1094" spans="17:18" x14ac:dyDescent="0.25">
      <c r="Q1094" s="27"/>
      <c r="R1094" s="27"/>
    </row>
    <row r="1095" spans="17:18" x14ac:dyDescent="0.25">
      <c r="Q1095" s="27"/>
      <c r="R1095" s="27"/>
    </row>
    <row r="1096" spans="17:18" x14ac:dyDescent="0.25">
      <c r="Q1096" s="27"/>
      <c r="R1096" s="27"/>
    </row>
    <row r="1097" spans="17:18" x14ac:dyDescent="0.25">
      <c r="Q1097" s="27"/>
      <c r="R1097" s="27"/>
    </row>
    <row r="1098" spans="17:18" x14ac:dyDescent="0.25">
      <c r="Q1098" s="27"/>
      <c r="R1098" s="27"/>
    </row>
    <row r="1099" spans="17:18" x14ac:dyDescent="0.25">
      <c r="Q1099" s="27"/>
      <c r="R1099" s="27"/>
    </row>
    <row r="1100" spans="17:18" x14ac:dyDescent="0.25">
      <c r="Q1100" s="27"/>
      <c r="R1100" s="27"/>
    </row>
    <row r="1101" spans="17:18" x14ac:dyDescent="0.25">
      <c r="Q1101" s="27"/>
      <c r="R1101" s="27"/>
    </row>
    <row r="1102" spans="17:18" x14ac:dyDescent="0.25">
      <c r="Q1102" s="27"/>
      <c r="R1102" s="27"/>
    </row>
    <row r="1103" spans="17:18" x14ac:dyDescent="0.25">
      <c r="Q1103" s="27"/>
      <c r="R1103" s="27"/>
    </row>
    <row r="1104" spans="17:18" x14ac:dyDescent="0.25">
      <c r="Q1104" s="27"/>
      <c r="R1104" s="27"/>
    </row>
    <row r="1105" spans="17:18" x14ac:dyDescent="0.25">
      <c r="Q1105" s="27"/>
      <c r="R1105" s="27"/>
    </row>
    <row r="1106" spans="17:18" x14ac:dyDescent="0.25">
      <c r="Q1106" s="27"/>
      <c r="R1106" s="27"/>
    </row>
    <row r="1107" spans="17:18" x14ac:dyDescent="0.25">
      <c r="Q1107" s="27"/>
      <c r="R1107" s="27"/>
    </row>
    <row r="1108" spans="17:18" x14ac:dyDescent="0.25">
      <c r="Q1108" s="27"/>
      <c r="R1108" s="27"/>
    </row>
    <row r="1109" spans="17:18" x14ac:dyDescent="0.25">
      <c r="Q1109" s="27"/>
      <c r="R1109" s="27"/>
    </row>
    <row r="1110" spans="17:18" x14ac:dyDescent="0.25">
      <c r="Q1110" s="27"/>
      <c r="R1110" s="27"/>
    </row>
    <row r="1111" spans="17:18" x14ac:dyDescent="0.25">
      <c r="Q1111" s="27"/>
      <c r="R1111" s="27"/>
    </row>
    <row r="1112" spans="17:18" x14ac:dyDescent="0.25">
      <c r="Q1112" s="27"/>
      <c r="R1112" s="27"/>
    </row>
    <row r="1113" spans="17:18" x14ac:dyDescent="0.25">
      <c r="Q1113" s="27"/>
      <c r="R1113" s="27"/>
    </row>
    <row r="1114" spans="17:18" x14ac:dyDescent="0.25">
      <c r="Q1114" s="27"/>
      <c r="R1114" s="27"/>
    </row>
    <row r="1115" spans="17:18" x14ac:dyDescent="0.25">
      <c r="Q1115" s="27"/>
      <c r="R1115" s="27"/>
    </row>
    <row r="1116" spans="17:18" x14ac:dyDescent="0.25">
      <c r="Q1116" s="27"/>
      <c r="R1116" s="27"/>
    </row>
    <row r="1117" spans="17:18" x14ac:dyDescent="0.25">
      <c r="Q1117" s="27"/>
      <c r="R1117" s="27"/>
    </row>
    <row r="1118" spans="17:18" x14ac:dyDescent="0.25">
      <c r="Q1118" s="27"/>
      <c r="R1118" s="27"/>
    </row>
    <row r="1119" spans="17:18" x14ac:dyDescent="0.25">
      <c r="Q1119" s="27"/>
      <c r="R1119" s="27"/>
    </row>
    <row r="1120" spans="17:18" x14ac:dyDescent="0.25">
      <c r="Q1120" s="27"/>
      <c r="R1120" s="27"/>
    </row>
    <row r="1121" spans="17:18" x14ac:dyDescent="0.25">
      <c r="Q1121" s="27"/>
      <c r="R1121" s="27"/>
    </row>
    <row r="1122" spans="17:18" x14ac:dyDescent="0.25">
      <c r="Q1122" s="27"/>
      <c r="R1122" s="27"/>
    </row>
    <row r="1123" spans="17:18" x14ac:dyDescent="0.25">
      <c r="Q1123" s="27"/>
      <c r="R1123" s="27"/>
    </row>
    <row r="1124" spans="17:18" x14ac:dyDescent="0.25">
      <c r="Q1124" s="27"/>
      <c r="R1124" s="27"/>
    </row>
    <row r="1125" spans="17:18" x14ac:dyDescent="0.25">
      <c r="Q1125" s="27"/>
      <c r="R1125" s="27"/>
    </row>
    <row r="1126" spans="17:18" x14ac:dyDescent="0.25">
      <c r="Q1126" s="27"/>
      <c r="R1126" s="27"/>
    </row>
    <row r="1127" spans="17:18" x14ac:dyDescent="0.25">
      <c r="Q1127" s="27"/>
      <c r="R1127" s="27"/>
    </row>
    <row r="1128" spans="17:18" x14ac:dyDescent="0.25">
      <c r="Q1128" s="27"/>
      <c r="R1128" s="27"/>
    </row>
    <row r="1129" spans="17:18" x14ac:dyDescent="0.25">
      <c r="Q1129" s="27"/>
      <c r="R1129" s="27"/>
    </row>
    <row r="1130" spans="17:18" x14ac:dyDescent="0.25">
      <c r="Q1130" s="27"/>
      <c r="R1130" s="27"/>
    </row>
    <row r="1131" spans="17:18" x14ac:dyDescent="0.25">
      <c r="Q1131" s="27"/>
      <c r="R1131" s="27"/>
    </row>
    <row r="1132" spans="17:18" x14ac:dyDescent="0.25">
      <c r="Q1132" s="27"/>
      <c r="R1132" s="27"/>
    </row>
    <row r="1133" spans="17:18" x14ac:dyDescent="0.25">
      <c r="Q1133" s="27"/>
      <c r="R1133" s="27"/>
    </row>
    <row r="1134" spans="17:18" x14ac:dyDescent="0.25">
      <c r="Q1134" s="27"/>
      <c r="R1134" s="27"/>
    </row>
    <row r="1135" spans="17:18" x14ac:dyDescent="0.25">
      <c r="Q1135" s="27"/>
      <c r="R1135" s="27"/>
    </row>
    <row r="1136" spans="17:18" x14ac:dyDescent="0.25">
      <c r="Q1136" s="27"/>
      <c r="R1136" s="27"/>
    </row>
    <row r="1137" spans="17:18" x14ac:dyDescent="0.25">
      <c r="Q1137" s="27"/>
      <c r="R1137" s="27"/>
    </row>
    <row r="1138" spans="17:18" x14ac:dyDescent="0.25">
      <c r="Q1138" s="27"/>
      <c r="R1138" s="27"/>
    </row>
    <row r="1139" spans="17:18" x14ac:dyDescent="0.25">
      <c r="Q1139" s="27"/>
      <c r="R1139" s="27"/>
    </row>
    <row r="1140" spans="17:18" x14ac:dyDescent="0.25">
      <c r="Q1140" s="27"/>
      <c r="R1140" s="27"/>
    </row>
    <row r="1141" spans="17:18" x14ac:dyDescent="0.25">
      <c r="Q1141" s="27"/>
      <c r="R1141" s="27"/>
    </row>
    <row r="1142" spans="17:18" x14ac:dyDescent="0.25">
      <c r="Q1142" s="27"/>
      <c r="R1142" s="27"/>
    </row>
    <row r="1143" spans="17:18" x14ac:dyDescent="0.25">
      <c r="Q1143" s="27"/>
      <c r="R1143" s="27"/>
    </row>
    <row r="1144" spans="17:18" x14ac:dyDescent="0.25">
      <c r="Q1144" s="27"/>
      <c r="R1144" s="27"/>
    </row>
    <row r="1145" spans="17:18" x14ac:dyDescent="0.25">
      <c r="Q1145" s="27"/>
      <c r="R1145" s="27"/>
    </row>
    <row r="1146" spans="17:18" x14ac:dyDescent="0.25">
      <c r="Q1146" s="27"/>
      <c r="R1146" s="27"/>
    </row>
    <row r="1147" spans="17:18" x14ac:dyDescent="0.25">
      <c r="Q1147" s="27"/>
      <c r="R1147" s="27"/>
    </row>
    <row r="1148" spans="17:18" x14ac:dyDescent="0.25">
      <c r="Q1148" s="27"/>
      <c r="R1148" s="27"/>
    </row>
    <row r="1149" spans="17:18" x14ac:dyDescent="0.25">
      <c r="Q1149" s="27"/>
      <c r="R1149" s="27"/>
    </row>
    <row r="1150" spans="17:18" x14ac:dyDescent="0.25">
      <c r="Q1150" s="27"/>
      <c r="R1150" s="27"/>
    </row>
    <row r="1151" spans="17:18" x14ac:dyDescent="0.25">
      <c r="Q1151" s="27"/>
      <c r="R1151" s="27"/>
    </row>
    <row r="1152" spans="17:18" x14ac:dyDescent="0.25">
      <c r="Q1152" s="27"/>
      <c r="R1152" s="27"/>
    </row>
    <row r="1153" spans="17:18" x14ac:dyDescent="0.25">
      <c r="Q1153" s="27"/>
      <c r="R1153" s="27"/>
    </row>
    <row r="1154" spans="17:18" x14ac:dyDescent="0.25">
      <c r="Q1154" s="27"/>
      <c r="R1154" s="27"/>
    </row>
    <row r="1155" spans="17:18" x14ac:dyDescent="0.25">
      <c r="Q1155" s="27"/>
      <c r="R1155" s="27"/>
    </row>
    <row r="1156" spans="17:18" x14ac:dyDescent="0.25">
      <c r="Q1156" s="27"/>
      <c r="R1156" s="27"/>
    </row>
    <row r="1157" spans="17:18" x14ac:dyDescent="0.25">
      <c r="Q1157" s="27"/>
      <c r="R1157" s="27"/>
    </row>
    <row r="1158" spans="17:18" x14ac:dyDescent="0.25">
      <c r="Q1158" s="27"/>
      <c r="R1158" s="27"/>
    </row>
    <row r="1159" spans="17:18" x14ac:dyDescent="0.25">
      <c r="Q1159" s="27"/>
      <c r="R1159" s="27"/>
    </row>
    <row r="1160" spans="17:18" x14ac:dyDescent="0.25">
      <c r="Q1160" s="27"/>
      <c r="R1160" s="27"/>
    </row>
    <row r="1161" spans="17:18" x14ac:dyDescent="0.25">
      <c r="Q1161" s="27"/>
      <c r="R1161" s="27"/>
    </row>
    <row r="1162" spans="17:18" x14ac:dyDescent="0.25">
      <c r="Q1162" s="27"/>
      <c r="R1162" s="27"/>
    </row>
    <row r="1163" spans="17:18" x14ac:dyDescent="0.25">
      <c r="Q1163" s="27"/>
      <c r="R1163" s="27"/>
    </row>
    <row r="1164" spans="17:18" x14ac:dyDescent="0.25">
      <c r="Q1164" s="27"/>
      <c r="R1164" s="27"/>
    </row>
    <row r="1165" spans="17:18" x14ac:dyDescent="0.25">
      <c r="Q1165" s="27"/>
      <c r="R1165" s="27"/>
    </row>
    <row r="1166" spans="17:18" x14ac:dyDescent="0.25">
      <c r="Q1166" s="27"/>
      <c r="R1166" s="27"/>
    </row>
    <row r="1167" spans="17:18" x14ac:dyDescent="0.25">
      <c r="Q1167" s="27"/>
      <c r="R1167" s="27"/>
    </row>
    <row r="1168" spans="17:18" x14ac:dyDescent="0.25">
      <c r="Q1168" s="27"/>
      <c r="R1168" s="27"/>
    </row>
    <row r="1169" spans="17:18" x14ac:dyDescent="0.25">
      <c r="Q1169" s="27"/>
      <c r="R1169" s="27"/>
    </row>
    <row r="1170" spans="17:18" x14ac:dyDescent="0.25">
      <c r="Q1170" s="27"/>
      <c r="R1170" s="27"/>
    </row>
    <row r="1171" spans="17:18" x14ac:dyDescent="0.25">
      <c r="Q1171" s="27"/>
      <c r="R1171" s="27"/>
    </row>
    <row r="1172" spans="17:18" x14ac:dyDescent="0.25">
      <c r="Q1172" s="27"/>
      <c r="R1172" s="27"/>
    </row>
    <row r="1173" spans="17:18" x14ac:dyDescent="0.25">
      <c r="Q1173" s="27"/>
      <c r="R1173" s="27"/>
    </row>
    <row r="1174" spans="17:18" x14ac:dyDescent="0.25">
      <c r="Q1174" s="27"/>
      <c r="R1174" s="27"/>
    </row>
    <row r="1175" spans="17:18" x14ac:dyDescent="0.25">
      <c r="Q1175" s="27"/>
      <c r="R1175" s="27"/>
    </row>
    <row r="1176" spans="17:18" x14ac:dyDescent="0.25">
      <c r="Q1176" s="27"/>
      <c r="R1176" s="27"/>
    </row>
    <row r="1177" spans="17:18" x14ac:dyDescent="0.25">
      <c r="Q1177" s="27"/>
      <c r="R1177" s="27"/>
    </row>
    <row r="1178" spans="17:18" x14ac:dyDescent="0.25">
      <c r="Q1178" s="27"/>
      <c r="R1178" s="27"/>
    </row>
    <row r="1179" spans="17:18" x14ac:dyDescent="0.25">
      <c r="Q1179" s="27"/>
      <c r="R1179" s="27"/>
    </row>
    <row r="1180" spans="17:18" x14ac:dyDescent="0.25">
      <c r="Q1180" s="27"/>
      <c r="R1180" s="27"/>
    </row>
    <row r="1181" spans="17:18" x14ac:dyDescent="0.25">
      <c r="Q1181" s="27"/>
      <c r="R1181" s="27"/>
    </row>
    <row r="1182" spans="17:18" x14ac:dyDescent="0.25">
      <c r="Q1182" s="27"/>
      <c r="R1182" s="27"/>
    </row>
    <row r="1183" spans="17:18" x14ac:dyDescent="0.25">
      <c r="Q1183" s="27"/>
      <c r="R1183" s="27"/>
    </row>
    <row r="1184" spans="17:18" x14ac:dyDescent="0.25">
      <c r="Q1184" s="27"/>
      <c r="R1184" s="27"/>
    </row>
    <row r="1185" spans="17:18" x14ac:dyDescent="0.25">
      <c r="Q1185" s="27"/>
      <c r="R1185" s="27"/>
    </row>
    <row r="1186" spans="17:18" x14ac:dyDescent="0.25">
      <c r="Q1186" s="27"/>
      <c r="R1186" s="27"/>
    </row>
    <row r="1187" spans="17:18" x14ac:dyDescent="0.25">
      <c r="Q1187" s="27"/>
      <c r="R1187" s="27"/>
    </row>
    <row r="1188" spans="17:18" x14ac:dyDescent="0.25">
      <c r="Q1188" s="27"/>
      <c r="R1188" s="27"/>
    </row>
    <row r="1189" spans="17:18" x14ac:dyDescent="0.25">
      <c r="Q1189" s="27"/>
      <c r="R1189" s="27"/>
    </row>
    <row r="1190" spans="17:18" x14ac:dyDescent="0.25">
      <c r="Q1190" s="27"/>
      <c r="R1190" s="27"/>
    </row>
    <row r="1191" spans="17:18" x14ac:dyDescent="0.25">
      <c r="Q1191" s="27"/>
      <c r="R1191" s="27"/>
    </row>
    <row r="1192" spans="17:18" x14ac:dyDescent="0.25">
      <c r="Q1192" s="27"/>
      <c r="R1192" s="27"/>
    </row>
    <row r="1193" spans="17:18" x14ac:dyDescent="0.25">
      <c r="Q1193" s="27"/>
      <c r="R1193" s="27"/>
    </row>
    <row r="1194" spans="17:18" x14ac:dyDescent="0.25">
      <c r="Q1194" s="27"/>
      <c r="R1194" s="27"/>
    </row>
    <row r="1195" spans="17:18" x14ac:dyDescent="0.25">
      <c r="Q1195" s="27"/>
      <c r="R1195" s="27"/>
    </row>
    <row r="1196" spans="17:18" x14ac:dyDescent="0.25">
      <c r="Q1196" s="27"/>
      <c r="R1196" s="27"/>
    </row>
    <row r="1197" spans="17:18" x14ac:dyDescent="0.25">
      <c r="Q1197" s="27"/>
      <c r="R1197" s="27"/>
    </row>
    <row r="1198" spans="17:18" x14ac:dyDescent="0.25">
      <c r="Q1198" s="27"/>
      <c r="R1198" s="27"/>
    </row>
    <row r="1199" spans="17:18" x14ac:dyDescent="0.25">
      <c r="Q1199" s="27"/>
      <c r="R1199" s="27"/>
    </row>
    <row r="1200" spans="17:18" x14ac:dyDescent="0.25">
      <c r="Q1200" s="27"/>
      <c r="R1200" s="27"/>
    </row>
    <row r="1201" spans="17:18" x14ac:dyDescent="0.25">
      <c r="Q1201" s="27"/>
      <c r="R1201" s="27"/>
    </row>
    <row r="1202" spans="17:18" x14ac:dyDescent="0.25">
      <c r="Q1202" s="27"/>
      <c r="R1202" s="27"/>
    </row>
    <row r="1203" spans="17:18" x14ac:dyDescent="0.25">
      <c r="Q1203" s="27"/>
      <c r="R1203" s="27"/>
    </row>
    <row r="1204" spans="17:18" x14ac:dyDescent="0.25">
      <c r="Q1204" s="27"/>
      <c r="R1204" s="27"/>
    </row>
    <row r="1205" spans="17:18" x14ac:dyDescent="0.25">
      <c r="Q1205" s="27"/>
      <c r="R1205" s="27"/>
    </row>
    <row r="1206" spans="17:18" x14ac:dyDescent="0.25">
      <c r="Q1206" s="27"/>
      <c r="R1206" s="27"/>
    </row>
    <row r="1207" spans="17:18" x14ac:dyDescent="0.25">
      <c r="Q1207" s="27"/>
      <c r="R1207" s="27"/>
    </row>
    <row r="1208" spans="17:18" x14ac:dyDescent="0.25">
      <c r="Q1208" s="27"/>
      <c r="R1208" s="27"/>
    </row>
    <row r="1209" spans="17:18" x14ac:dyDescent="0.25">
      <c r="Q1209" s="27"/>
      <c r="R1209" s="27"/>
    </row>
    <row r="1210" spans="17:18" x14ac:dyDescent="0.25">
      <c r="Q1210" s="27"/>
      <c r="R1210" s="27"/>
    </row>
    <row r="1211" spans="17:18" x14ac:dyDescent="0.25">
      <c r="Q1211" s="27"/>
      <c r="R1211" s="27"/>
    </row>
    <row r="1212" spans="17:18" x14ac:dyDescent="0.25">
      <c r="Q1212" s="27"/>
      <c r="R1212" s="27"/>
    </row>
    <row r="1213" spans="17:18" x14ac:dyDescent="0.25">
      <c r="Q1213" s="27"/>
      <c r="R1213" s="27"/>
    </row>
    <row r="1214" spans="17:18" x14ac:dyDescent="0.25">
      <c r="Q1214" s="27"/>
      <c r="R1214" s="27"/>
    </row>
    <row r="1215" spans="17:18" x14ac:dyDescent="0.25">
      <c r="Q1215" s="27"/>
      <c r="R1215" s="27"/>
    </row>
    <row r="1216" spans="17:18" x14ac:dyDescent="0.25">
      <c r="Q1216" s="27"/>
      <c r="R1216" s="27"/>
    </row>
    <row r="1217" spans="17:18" x14ac:dyDescent="0.25">
      <c r="Q1217" s="27"/>
      <c r="R1217" s="27"/>
    </row>
    <row r="1218" spans="17:18" x14ac:dyDescent="0.25">
      <c r="Q1218" s="27"/>
      <c r="R1218" s="27"/>
    </row>
    <row r="1219" spans="17:18" x14ac:dyDescent="0.25">
      <c r="Q1219" s="27"/>
      <c r="R1219" s="27"/>
    </row>
    <row r="1220" spans="17:18" x14ac:dyDescent="0.25">
      <c r="Q1220" s="27"/>
      <c r="R1220" s="27"/>
    </row>
    <row r="1221" spans="17:18" x14ac:dyDescent="0.25">
      <c r="Q1221" s="27"/>
      <c r="R1221" s="27"/>
    </row>
    <row r="1222" spans="17:18" x14ac:dyDescent="0.25">
      <c r="Q1222" s="27"/>
      <c r="R1222" s="27"/>
    </row>
    <row r="1223" spans="17:18" x14ac:dyDescent="0.25">
      <c r="Q1223" s="27"/>
      <c r="R1223" s="27"/>
    </row>
    <row r="1224" spans="17:18" x14ac:dyDescent="0.25">
      <c r="Q1224" s="27"/>
      <c r="R1224" s="27"/>
    </row>
    <row r="1225" spans="17:18" x14ac:dyDescent="0.25">
      <c r="Q1225" s="27"/>
      <c r="R1225" s="27"/>
    </row>
    <row r="1226" spans="17:18" x14ac:dyDescent="0.25">
      <c r="Q1226" s="27"/>
      <c r="R1226" s="27"/>
    </row>
    <row r="1227" spans="17:18" x14ac:dyDescent="0.25">
      <c r="Q1227" s="27"/>
      <c r="R1227" s="27"/>
    </row>
    <row r="1228" spans="17:18" x14ac:dyDescent="0.25">
      <c r="Q1228" s="27"/>
      <c r="R1228" s="27"/>
    </row>
    <row r="1229" spans="17:18" x14ac:dyDescent="0.25">
      <c r="Q1229" s="27"/>
      <c r="R1229" s="27"/>
    </row>
    <row r="1230" spans="17:18" x14ac:dyDescent="0.25">
      <c r="Q1230" s="27"/>
      <c r="R1230" s="27"/>
    </row>
    <row r="1231" spans="17:18" x14ac:dyDescent="0.25">
      <c r="Q1231" s="27"/>
      <c r="R1231" s="27"/>
    </row>
    <row r="1232" spans="17:18" x14ac:dyDescent="0.25">
      <c r="Q1232" s="27"/>
      <c r="R1232" s="27"/>
    </row>
    <row r="1233" spans="17:18" x14ac:dyDescent="0.25">
      <c r="Q1233" s="27"/>
      <c r="R1233" s="27"/>
    </row>
    <row r="1234" spans="17:18" x14ac:dyDescent="0.25">
      <c r="Q1234" s="27"/>
      <c r="R1234" s="27"/>
    </row>
    <row r="1235" spans="17:18" x14ac:dyDescent="0.25">
      <c r="Q1235" s="27"/>
      <c r="R1235" s="27"/>
    </row>
    <row r="1236" spans="17:18" x14ac:dyDescent="0.25">
      <c r="Q1236" s="27"/>
      <c r="R1236" s="27"/>
    </row>
    <row r="1237" spans="17:18" x14ac:dyDescent="0.25">
      <c r="Q1237" s="27"/>
      <c r="R1237" s="27"/>
    </row>
    <row r="1238" spans="17:18" x14ac:dyDescent="0.25">
      <c r="Q1238" s="27"/>
      <c r="R1238" s="27"/>
    </row>
    <row r="1239" spans="17:18" x14ac:dyDescent="0.25">
      <c r="Q1239" s="27"/>
      <c r="R1239" s="27"/>
    </row>
    <row r="1240" spans="17:18" x14ac:dyDescent="0.25">
      <c r="Q1240" s="27"/>
      <c r="R1240" s="27"/>
    </row>
    <row r="1241" spans="17:18" x14ac:dyDescent="0.25">
      <c r="Q1241" s="27"/>
      <c r="R1241" s="27"/>
    </row>
    <row r="1242" spans="17:18" x14ac:dyDescent="0.25">
      <c r="Q1242" s="27"/>
      <c r="R1242" s="27"/>
    </row>
    <row r="1243" spans="17:18" x14ac:dyDescent="0.25">
      <c r="Q1243" s="27"/>
      <c r="R1243" s="27"/>
    </row>
    <row r="1244" spans="17:18" x14ac:dyDescent="0.25">
      <c r="Q1244" s="27"/>
      <c r="R1244" s="27"/>
    </row>
    <row r="1245" spans="17:18" x14ac:dyDescent="0.25">
      <c r="Q1245" s="27"/>
      <c r="R1245" s="27"/>
    </row>
    <row r="1246" spans="17:18" x14ac:dyDescent="0.25">
      <c r="Q1246" s="27"/>
      <c r="R1246" s="27"/>
    </row>
    <row r="1247" spans="17:18" x14ac:dyDescent="0.25">
      <c r="Q1247" s="27"/>
      <c r="R1247" s="27"/>
    </row>
    <row r="1248" spans="17:18" x14ac:dyDescent="0.25">
      <c r="Q1248" s="27"/>
      <c r="R1248" s="27"/>
    </row>
    <row r="1249" spans="17:18" x14ac:dyDescent="0.25">
      <c r="Q1249" s="27"/>
      <c r="R1249" s="27"/>
    </row>
    <row r="1250" spans="17:18" x14ac:dyDescent="0.25">
      <c r="Q1250" s="27"/>
      <c r="R1250" s="27"/>
    </row>
    <row r="1251" spans="17:18" x14ac:dyDescent="0.25">
      <c r="Q1251" s="27"/>
      <c r="R1251" s="27"/>
    </row>
    <row r="1252" spans="17:18" x14ac:dyDescent="0.25">
      <c r="Q1252" s="27"/>
      <c r="R1252" s="27"/>
    </row>
    <row r="1253" spans="17:18" x14ac:dyDescent="0.25">
      <c r="Q1253" s="27"/>
      <c r="R1253" s="27"/>
    </row>
    <row r="1254" spans="17:18" x14ac:dyDescent="0.25">
      <c r="Q1254" s="27"/>
      <c r="R1254" s="27"/>
    </row>
    <row r="1255" spans="17:18" x14ac:dyDescent="0.25">
      <c r="Q1255" s="27"/>
      <c r="R1255" s="27"/>
    </row>
    <row r="1256" spans="17:18" x14ac:dyDescent="0.25">
      <c r="Q1256" s="27"/>
      <c r="R1256" s="27"/>
    </row>
    <row r="1257" spans="17:18" x14ac:dyDescent="0.25">
      <c r="Q1257" s="27"/>
      <c r="R1257" s="27"/>
    </row>
    <row r="1258" spans="17:18" x14ac:dyDescent="0.25">
      <c r="Q1258" s="27"/>
      <c r="R1258" s="27"/>
    </row>
    <row r="1259" spans="17:18" x14ac:dyDescent="0.25">
      <c r="Q1259" s="27"/>
      <c r="R1259" s="27"/>
    </row>
    <row r="1260" spans="17:18" x14ac:dyDescent="0.25">
      <c r="Q1260" s="27"/>
      <c r="R1260" s="27"/>
    </row>
    <row r="1261" spans="17:18" x14ac:dyDescent="0.25">
      <c r="Q1261" s="27"/>
      <c r="R1261" s="27"/>
    </row>
    <row r="1262" spans="17:18" x14ac:dyDescent="0.25">
      <c r="Q1262" s="27"/>
      <c r="R1262" s="27"/>
    </row>
    <row r="1263" spans="17:18" x14ac:dyDescent="0.25">
      <c r="Q1263" s="27"/>
      <c r="R1263" s="27"/>
    </row>
    <row r="1264" spans="17:18" x14ac:dyDescent="0.25">
      <c r="Q1264" s="27"/>
      <c r="R1264" s="27"/>
    </row>
    <row r="1265" spans="17:18" x14ac:dyDescent="0.25">
      <c r="Q1265" s="27"/>
      <c r="R1265" s="27"/>
    </row>
    <row r="1266" spans="17:18" x14ac:dyDescent="0.25">
      <c r="Q1266" s="27"/>
      <c r="R1266" s="27"/>
    </row>
    <row r="1267" spans="17:18" x14ac:dyDescent="0.25">
      <c r="Q1267" s="27"/>
      <c r="R1267" s="27"/>
    </row>
    <row r="1268" spans="17:18" x14ac:dyDescent="0.25">
      <c r="Q1268" s="27"/>
      <c r="R1268" s="27"/>
    </row>
    <row r="1269" spans="17:18" x14ac:dyDescent="0.25">
      <c r="Q1269" s="27"/>
      <c r="R1269" s="27"/>
    </row>
    <row r="1270" spans="17:18" x14ac:dyDescent="0.25">
      <c r="Q1270" s="27"/>
      <c r="R1270" s="27"/>
    </row>
    <row r="1271" spans="17:18" x14ac:dyDescent="0.25">
      <c r="Q1271" s="27"/>
      <c r="R1271" s="27"/>
    </row>
    <row r="1272" spans="17:18" x14ac:dyDescent="0.25">
      <c r="Q1272" s="27"/>
      <c r="R1272" s="27"/>
    </row>
    <row r="1273" spans="17:18" x14ac:dyDescent="0.25">
      <c r="Q1273" s="27"/>
      <c r="R1273" s="27"/>
    </row>
    <row r="1274" spans="17:18" x14ac:dyDescent="0.25">
      <c r="Q1274" s="27"/>
      <c r="R1274" s="27"/>
    </row>
    <row r="1275" spans="17:18" x14ac:dyDescent="0.25">
      <c r="Q1275" s="27"/>
      <c r="R1275" s="27"/>
    </row>
    <row r="1276" spans="17:18" x14ac:dyDescent="0.25">
      <c r="Q1276" s="27"/>
      <c r="R1276" s="27"/>
    </row>
    <row r="1277" spans="17:18" x14ac:dyDescent="0.25">
      <c r="Q1277" s="27"/>
      <c r="R1277" s="27"/>
    </row>
    <row r="1278" spans="17:18" x14ac:dyDescent="0.25">
      <c r="Q1278" s="27"/>
      <c r="R1278" s="27"/>
    </row>
    <row r="1279" spans="17:18" x14ac:dyDescent="0.25">
      <c r="Q1279" s="27"/>
      <c r="R1279" s="27"/>
    </row>
    <row r="1280" spans="17:18" x14ac:dyDescent="0.25">
      <c r="Q1280" s="27"/>
      <c r="R1280" s="27"/>
    </row>
    <row r="1281" spans="17:18" x14ac:dyDescent="0.25">
      <c r="Q1281" s="27"/>
      <c r="R1281" s="27"/>
    </row>
    <row r="1282" spans="17:18" x14ac:dyDescent="0.25">
      <c r="Q1282" s="27"/>
      <c r="R1282" s="27"/>
    </row>
    <row r="1283" spans="17:18" x14ac:dyDescent="0.25">
      <c r="Q1283" s="27"/>
      <c r="R1283" s="27"/>
    </row>
    <row r="1284" spans="17:18" x14ac:dyDescent="0.25">
      <c r="Q1284" s="27"/>
      <c r="R1284" s="27"/>
    </row>
    <row r="1285" spans="17:18" x14ac:dyDescent="0.25">
      <c r="Q1285" s="27"/>
      <c r="R1285" s="27"/>
    </row>
    <row r="1286" spans="17:18" x14ac:dyDescent="0.25">
      <c r="Q1286" s="27"/>
      <c r="R1286" s="27"/>
    </row>
    <row r="1287" spans="17:18" x14ac:dyDescent="0.25">
      <c r="Q1287" s="27"/>
      <c r="R1287" s="27"/>
    </row>
    <row r="1288" spans="17:18" x14ac:dyDescent="0.25">
      <c r="Q1288" s="27"/>
      <c r="R1288" s="27"/>
    </row>
    <row r="1289" spans="17:18" x14ac:dyDescent="0.25">
      <c r="Q1289" s="27"/>
      <c r="R1289" s="27"/>
    </row>
    <row r="1290" spans="17:18" x14ac:dyDescent="0.25">
      <c r="Q1290" s="27"/>
      <c r="R1290" s="27"/>
    </row>
    <row r="1291" spans="17:18" x14ac:dyDescent="0.25">
      <c r="Q1291" s="27"/>
      <c r="R1291" s="27"/>
    </row>
    <row r="1292" spans="17:18" x14ac:dyDescent="0.25">
      <c r="Q1292" s="27"/>
      <c r="R1292" s="27"/>
    </row>
    <row r="1293" spans="17:18" x14ac:dyDescent="0.25">
      <c r="Q1293" s="27"/>
      <c r="R1293" s="27"/>
    </row>
    <row r="1294" spans="17:18" x14ac:dyDescent="0.25">
      <c r="Q1294" s="27"/>
      <c r="R1294" s="27"/>
    </row>
  </sheetData>
  <hyperlinks>
    <hyperlink ref="C30" r:id="rId1" display="https://www.ual.es/download_file/view/123083/76684"/>
  </hyperlinks>
  <pageMargins left="0.70866141732283472" right="0.70866141732283472" top="0.74803149606299213" bottom="0.74803149606299213" header="0.31496062992125984" footer="0.31496062992125984"/>
  <pageSetup paperSize="9" scale="17" fitToHeight="2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R289"/>
  <sheetViews>
    <sheetView tabSelected="1" topLeftCell="A222" zoomScale="60" zoomScaleNormal="60" workbookViewId="0">
      <selection activeCell="P265" sqref="P265"/>
    </sheetView>
  </sheetViews>
  <sheetFormatPr baseColWidth="10" defaultColWidth="11.42578125" defaultRowHeight="18" x14ac:dyDescent="0.25"/>
  <cols>
    <col min="3" max="3" width="56.85546875" customWidth="1"/>
    <col min="4" max="4" width="29.85546875" customWidth="1"/>
    <col min="5" max="5" width="6.28515625" style="12" customWidth="1"/>
    <col min="6" max="6" width="7.5703125" style="12" customWidth="1"/>
    <col min="7" max="7" width="2.85546875" style="12" customWidth="1"/>
    <col min="8" max="8" width="14.5703125" style="300" customWidth="1"/>
    <col min="9" max="9" width="9.42578125" style="12" customWidth="1"/>
    <col min="10" max="10" width="12.42578125" customWidth="1"/>
    <col min="11" max="11" width="15.42578125" style="71" bestFit="1" customWidth="1"/>
    <col min="12" max="12" width="10.7109375" style="130" bestFit="1" customWidth="1"/>
    <col min="13" max="13" width="12.28515625" style="130" customWidth="1"/>
    <col min="14" max="14" width="10.85546875" style="130" bestFit="1" customWidth="1"/>
    <col min="15" max="16" width="11" style="130" bestFit="1" customWidth="1"/>
    <col min="17" max="17" width="10.85546875" style="224" hidden="1" customWidth="1"/>
    <col min="18" max="18" width="20.42578125" style="224" hidden="1" customWidth="1"/>
    <col min="19" max="19" width="4.7109375" style="85" customWidth="1"/>
    <col min="20" max="27" width="9.5703125" style="85" customWidth="1"/>
    <col min="28" max="29" width="8.140625" style="16" hidden="1" customWidth="1"/>
    <col min="30" max="31" width="8.140625" style="6" hidden="1" customWidth="1"/>
    <col min="32" max="32" width="9.42578125" style="6" customWidth="1"/>
    <col min="33" max="33" width="8.140625" style="6" customWidth="1"/>
    <col min="34" max="43" width="11.42578125" style="6"/>
  </cols>
  <sheetData>
    <row r="1" spans="1:43" s="9" customFormat="1" ht="19.149999999999999" customHeight="1" x14ac:dyDescent="0.25">
      <c r="B1" s="1" t="s">
        <v>35</v>
      </c>
      <c r="C1" s="1"/>
      <c r="D1" s="58" t="s">
        <v>57</v>
      </c>
      <c r="E1" s="56"/>
      <c r="F1" s="56" t="s">
        <v>37</v>
      </c>
      <c r="G1" s="56"/>
      <c r="H1" s="295" t="s">
        <v>94</v>
      </c>
      <c r="I1" s="57" t="s">
        <v>38</v>
      </c>
      <c r="J1" s="64" t="s">
        <v>69</v>
      </c>
      <c r="K1" s="71" t="s">
        <v>95</v>
      </c>
      <c r="L1" s="135"/>
      <c r="M1" s="135"/>
      <c r="N1" s="135"/>
      <c r="O1" s="135"/>
      <c r="P1" s="135"/>
      <c r="Q1" s="220"/>
      <c r="R1" s="46"/>
      <c r="S1" s="125"/>
      <c r="T1" s="373"/>
      <c r="U1" s="373"/>
      <c r="V1" s="373"/>
      <c r="W1" s="373"/>
      <c r="X1" s="373"/>
      <c r="Y1" s="373"/>
      <c r="Z1" s="373"/>
      <c r="AA1" s="373"/>
      <c r="AB1" s="16"/>
      <c r="AC1" s="16"/>
      <c r="AD1" s="16"/>
      <c r="AE1" s="16"/>
      <c r="AF1" s="16"/>
      <c r="AG1" s="6"/>
      <c r="AH1" s="6"/>
      <c r="AI1" s="6">
        <f>SUM(T1:AH1)</f>
        <v>0</v>
      </c>
      <c r="AJ1" s="6"/>
      <c r="AK1" s="6"/>
      <c r="AL1" s="6"/>
      <c r="AM1" s="6"/>
      <c r="AN1" s="6"/>
      <c r="AO1" s="6"/>
      <c r="AP1" s="6"/>
      <c r="AQ1" s="6"/>
    </row>
    <row r="2" spans="1:43" x14ac:dyDescent="0.25">
      <c r="B2" s="4"/>
      <c r="C2" s="4"/>
      <c r="D2" s="4"/>
      <c r="E2" s="54"/>
      <c r="F2" s="59"/>
      <c r="G2" s="59"/>
      <c r="H2" s="296"/>
      <c r="I2" s="57"/>
      <c r="J2" s="19"/>
      <c r="K2" s="68">
        <v>1</v>
      </c>
      <c r="L2" s="212">
        <v>45705</v>
      </c>
      <c r="M2" s="212">
        <f>L2+1</f>
        <v>45706</v>
      </c>
      <c r="N2" s="212">
        <f t="shared" ref="N2:P2" si="0">M2+1</f>
        <v>45707</v>
      </c>
      <c r="O2" s="212">
        <f t="shared" si="0"/>
        <v>45708</v>
      </c>
      <c r="P2" s="212">
        <f t="shared" si="0"/>
        <v>45709</v>
      </c>
      <c r="Q2" s="211">
        <v>44254</v>
      </c>
      <c r="R2" s="211">
        <v>44255</v>
      </c>
      <c r="T2" s="374"/>
      <c r="U2" s="374"/>
      <c r="V2" s="374"/>
      <c r="W2" s="374"/>
      <c r="X2" s="374"/>
      <c r="Y2" s="374"/>
      <c r="Z2" s="374"/>
      <c r="AA2" s="375"/>
      <c r="AD2" s="16"/>
      <c r="AE2" s="16"/>
      <c r="AF2" s="16"/>
    </row>
    <row r="3" spans="1:43" x14ac:dyDescent="0.25">
      <c r="E3" s="59"/>
      <c r="F3" s="59"/>
      <c r="G3" s="59"/>
      <c r="H3" s="296"/>
      <c r="I3" s="57"/>
      <c r="J3" s="19"/>
      <c r="K3" s="70"/>
      <c r="L3" s="46" t="s">
        <v>25</v>
      </c>
      <c r="M3" s="46" t="s">
        <v>26</v>
      </c>
      <c r="N3" s="46" t="s">
        <v>27</v>
      </c>
      <c r="O3" s="46" t="s">
        <v>28</v>
      </c>
      <c r="P3" s="46" t="s">
        <v>29</v>
      </c>
      <c r="Q3" s="213" t="s">
        <v>30</v>
      </c>
      <c r="R3" s="214" t="s">
        <v>31</v>
      </c>
      <c r="T3" s="374"/>
      <c r="U3" s="374"/>
      <c r="V3" s="374"/>
      <c r="W3" s="374"/>
      <c r="X3" s="374"/>
      <c r="Y3" s="374"/>
      <c r="Z3" s="374"/>
      <c r="AA3" s="375"/>
      <c r="AD3" s="16"/>
      <c r="AE3" s="16"/>
      <c r="AF3" s="16"/>
    </row>
    <row r="4" spans="1:43" x14ac:dyDescent="0.25">
      <c r="B4" s="6"/>
      <c r="C4" s="21"/>
      <c r="D4" s="21"/>
      <c r="E4" s="54"/>
      <c r="F4" s="54"/>
      <c r="G4" s="54"/>
      <c r="H4" s="296"/>
      <c r="I4" s="57"/>
      <c r="J4" s="64"/>
      <c r="K4" s="68" t="s">
        <v>40</v>
      </c>
      <c r="L4" s="46"/>
      <c r="M4" s="46"/>
      <c r="N4" s="46"/>
      <c r="O4" s="46"/>
      <c r="P4" s="46"/>
      <c r="Q4" s="221"/>
      <c r="R4" s="222"/>
      <c r="T4" s="376">
        <v>4237</v>
      </c>
      <c r="U4" s="377">
        <v>4238</v>
      </c>
      <c r="V4" s="378">
        <v>4240</v>
      </c>
      <c r="W4" s="379">
        <v>4241</v>
      </c>
      <c r="X4" s="380">
        <v>4242</v>
      </c>
      <c r="Y4" s="381">
        <v>4243</v>
      </c>
      <c r="Z4" s="379">
        <v>4244</v>
      </c>
      <c r="AA4" s="396">
        <v>4255</v>
      </c>
      <c r="AD4" s="16"/>
      <c r="AE4" s="16"/>
      <c r="AF4" s="326">
        <v>4254</v>
      </c>
    </row>
    <row r="5" spans="1:43" x14ac:dyDescent="0.25">
      <c r="B5" s="6"/>
      <c r="C5" s="21"/>
      <c r="D5" s="21"/>
      <c r="E5" s="54"/>
      <c r="F5" s="54"/>
      <c r="G5" s="54"/>
      <c r="H5" s="296"/>
      <c r="I5" s="57"/>
      <c r="J5" s="64"/>
      <c r="K5" s="69" t="s">
        <v>41</v>
      </c>
      <c r="L5" s="46"/>
      <c r="M5" s="46"/>
      <c r="N5" s="46"/>
      <c r="O5" s="46"/>
      <c r="P5" s="46"/>
      <c r="Q5" s="209"/>
      <c r="R5" s="223"/>
      <c r="T5" s="458">
        <f>E8</f>
        <v>22.5</v>
      </c>
      <c r="U5" s="458">
        <f>E9</f>
        <v>22.5</v>
      </c>
      <c r="V5" s="458">
        <f>E10</f>
        <v>22.5</v>
      </c>
      <c r="W5" s="458">
        <f>E11</f>
        <v>22.5</v>
      </c>
      <c r="X5" s="458">
        <f>E12</f>
        <v>22.5</v>
      </c>
      <c r="Y5" s="458">
        <f>E13</f>
        <v>22.5</v>
      </c>
      <c r="Z5" s="458">
        <f>E14</f>
        <v>22.5</v>
      </c>
      <c r="AA5" s="464">
        <f>H17</f>
        <v>22.5</v>
      </c>
      <c r="AB5" s="465"/>
      <c r="AC5" s="312"/>
      <c r="AD5" s="312"/>
      <c r="AE5" s="312"/>
      <c r="AF5" s="465">
        <f>I17</f>
        <v>22.5</v>
      </c>
    </row>
    <row r="6" spans="1:43" x14ac:dyDescent="0.25">
      <c r="B6" s="6"/>
      <c r="C6" s="21"/>
      <c r="D6" s="21"/>
      <c r="E6" s="54"/>
      <c r="F6" s="54"/>
      <c r="G6" s="54"/>
      <c r="H6" s="296"/>
      <c r="I6" s="57"/>
      <c r="J6" s="64"/>
      <c r="K6" s="69" t="s">
        <v>42</v>
      </c>
      <c r="L6" s="46"/>
      <c r="M6" s="46"/>
      <c r="N6" s="46"/>
      <c r="O6" s="46"/>
      <c r="P6" s="46"/>
      <c r="Q6" s="209"/>
      <c r="R6" s="223"/>
      <c r="S6" s="260"/>
      <c r="T6" s="439">
        <f>H8</f>
        <v>11.25</v>
      </c>
      <c r="U6" s="439">
        <f>H9</f>
        <v>16.875</v>
      </c>
      <c r="V6" s="439">
        <f>H10</f>
        <v>22.5</v>
      </c>
      <c r="W6" s="439">
        <f>H11</f>
        <v>16.875</v>
      </c>
      <c r="X6" s="439">
        <f>H12</f>
        <v>22.5</v>
      </c>
      <c r="Y6" s="439">
        <f>H13</f>
        <v>16.875</v>
      </c>
      <c r="Z6" s="439">
        <f>H14</f>
        <v>11.25</v>
      </c>
      <c r="AA6" s="439">
        <f>H17</f>
        <v>22.5</v>
      </c>
      <c r="AB6" s="35"/>
      <c r="AC6" s="35"/>
      <c r="AD6" s="440"/>
      <c r="AE6" s="440"/>
      <c r="AF6" s="440">
        <f>H17</f>
        <v>22.5</v>
      </c>
      <c r="AG6" s="369"/>
    </row>
    <row r="7" spans="1:43" x14ac:dyDescent="0.25">
      <c r="B7" s="16"/>
      <c r="C7" s="16"/>
      <c r="D7" s="16"/>
      <c r="E7" s="54"/>
      <c r="F7" s="54"/>
      <c r="G7" s="54"/>
      <c r="H7" s="296"/>
      <c r="I7" s="57"/>
      <c r="J7" s="64"/>
      <c r="K7" s="69" t="s">
        <v>43</v>
      </c>
      <c r="L7" s="46"/>
      <c r="M7" s="46"/>
      <c r="N7" s="46"/>
      <c r="O7" s="46"/>
      <c r="P7" s="46"/>
      <c r="Q7" s="209"/>
      <c r="R7" s="223"/>
      <c r="S7" s="260"/>
      <c r="T7" s="393">
        <f>SUM(T16+T31,T46,T61,T76,T91,T106,T121,T136,T151,T167,T181,T197,T211,T226,T241)</f>
        <v>12</v>
      </c>
      <c r="U7" s="393">
        <f t="shared" ref="U7:AF7" si="1">SUM(U16+U31,U46,U61,U76,U91,U106,U121,U136,U151,U167,U181,U197,U211,U226,U241)</f>
        <v>17</v>
      </c>
      <c r="V7" s="393">
        <f>SUM(V16+V31,V46,V61,V76,V91,V106,V121,V136,V151,V167,V181,V197,V211,V226,V241)</f>
        <v>22</v>
      </c>
      <c r="W7" s="393">
        <f>SUM(W16+W31,W46,W61,W76,W91,W106,W121,W136,W151,W167,W181,W197,W211,W226,W241)</f>
        <v>17</v>
      </c>
      <c r="X7" s="393">
        <f t="shared" si="1"/>
        <v>23</v>
      </c>
      <c r="Y7" s="393">
        <f t="shared" si="1"/>
        <v>17</v>
      </c>
      <c r="Z7" s="393">
        <f t="shared" si="1"/>
        <v>12</v>
      </c>
      <c r="AA7" s="393">
        <f t="shared" si="1"/>
        <v>23</v>
      </c>
      <c r="AB7" s="393">
        <f t="shared" si="1"/>
        <v>135</v>
      </c>
      <c r="AC7" s="393">
        <f t="shared" si="1"/>
        <v>0</v>
      </c>
      <c r="AD7" s="393">
        <f t="shared" si="1"/>
        <v>0</v>
      </c>
      <c r="AE7" s="393">
        <f t="shared" si="1"/>
        <v>0</v>
      </c>
      <c r="AF7" s="393">
        <f t="shared" si="1"/>
        <v>23</v>
      </c>
      <c r="AG7" s="383"/>
    </row>
    <row r="8" spans="1:43" x14ac:dyDescent="0.25">
      <c r="A8">
        <v>1</v>
      </c>
      <c r="B8" s="229">
        <v>4237</v>
      </c>
      <c r="C8" s="228" t="s">
        <v>23</v>
      </c>
      <c r="D8" s="228" t="s">
        <v>80</v>
      </c>
      <c r="E8" s="100">
        <v>22.5</v>
      </c>
      <c r="F8" s="101">
        <v>52.5</v>
      </c>
      <c r="G8" s="101"/>
      <c r="H8" s="297">
        <f t="shared" ref="H8:H9" si="2">E8-I8</f>
        <v>11.25</v>
      </c>
      <c r="I8" s="102">
        <f t="shared" ref="I8:I9" si="3">E8*J8/100</f>
        <v>11.25</v>
      </c>
      <c r="J8" s="104">
        <v>50</v>
      </c>
      <c r="K8" s="69" t="s">
        <v>44</v>
      </c>
      <c r="L8" s="46"/>
      <c r="M8" s="46"/>
      <c r="P8" s="46"/>
      <c r="Q8" s="209"/>
      <c r="R8" s="223"/>
      <c r="S8" s="260"/>
      <c r="T8" s="467">
        <f t="shared" ref="T8:AF8" si="4">T7-T6</f>
        <v>0.75</v>
      </c>
      <c r="U8" s="467">
        <f t="shared" si="4"/>
        <v>0.125</v>
      </c>
      <c r="V8" s="467">
        <f t="shared" si="4"/>
        <v>-0.5</v>
      </c>
      <c r="W8" s="467">
        <f t="shared" si="4"/>
        <v>0.125</v>
      </c>
      <c r="X8" s="467">
        <f t="shared" si="4"/>
        <v>0.5</v>
      </c>
      <c r="Y8" s="467">
        <f t="shared" si="4"/>
        <v>0.125</v>
      </c>
      <c r="Z8" s="467">
        <f t="shared" si="4"/>
        <v>0.75</v>
      </c>
      <c r="AA8" s="467">
        <f t="shared" si="4"/>
        <v>0.5</v>
      </c>
      <c r="AB8" s="467">
        <f t="shared" si="4"/>
        <v>135</v>
      </c>
      <c r="AC8" s="467">
        <f t="shared" si="4"/>
        <v>0</v>
      </c>
      <c r="AD8" s="467">
        <f t="shared" si="4"/>
        <v>0</v>
      </c>
      <c r="AE8" s="467">
        <f t="shared" si="4"/>
        <v>0</v>
      </c>
      <c r="AF8" s="467">
        <f t="shared" si="4"/>
        <v>0.5</v>
      </c>
      <c r="AG8" s="466"/>
    </row>
    <row r="9" spans="1:43" x14ac:dyDescent="0.25">
      <c r="A9">
        <v>2</v>
      </c>
      <c r="B9" s="377">
        <v>4238</v>
      </c>
      <c r="C9" s="226" t="s">
        <v>18</v>
      </c>
      <c r="D9" s="226" t="s">
        <v>64</v>
      </c>
      <c r="E9" s="56">
        <v>22.5</v>
      </c>
      <c r="F9" s="101">
        <v>52.5</v>
      </c>
      <c r="G9" s="59"/>
      <c r="H9" s="296">
        <f t="shared" si="2"/>
        <v>16.875</v>
      </c>
      <c r="I9" s="57">
        <f t="shared" si="3"/>
        <v>5.625</v>
      </c>
      <c r="J9" s="87">
        <v>25</v>
      </c>
      <c r="K9" s="69" t="s">
        <v>45</v>
      </c>
      <c r="L9" s="46"/>
      <c r="M9" s="46"/>
      <c r="P9" s="46"/>
      <c r="Q9" s="209"/>
      <c r="R9" s="223"/>
      <c r="S9" s="260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2"/>
      <c r="AE9" s="382"/>
      <c r="AF9" s="382"/>
      <c r="AG9" s="16"/>
    </row>
    <row r="10" spans="1:43" x14ac:dyDescent="0.25">
      <c r="A10">
        <v>3</v>
      </c>
      <c r="B10" s="378">
        <v>4240</v>
      </c>
      <c r="C10" s="60" t="s">
        <v>19</v>
      </c>
      <c r="D10" s="60" t="s">
        <v>65</v>
      </c>
      <c r="E10" s="56">
        <v>22.5</v>
      </c>
      <c r="F10" s="101">
        <v>52.5</v>
      </c>
      <c r="G10" s="59"/>
      <c r="H10" s="296">
        <f t="shared" ref="H10:H17" si="5">E10-I10</f>
        <v>22.5</v>
      </c>
      <c r="I10" s="57">
        <f t="shared" ref="I10:I17" si="6">E10*J10/100</f>
        <v>0</v>
      </c>
      <c r="J10" s="87">
        <v>0</v>
      </c>
      <c r="K10" s="69" t="s">
        <v>46</v>
      </c>
      <c r="L10" s="46"/>
      <c r="M10" s="46"/>
      <c r="N10" s="46"/>
      <c r="O10" s="46"/>
      <c r="P10" s="46"/>
      <c r="Q10" s="209"/>
      <c r="R10" s="223"/>
      <c r="S10" s="260"/>
      <c r="T10" s="382"/>
      <c r="U10" s="382"/>
      <c r="V10" s="382"/>
      <c r="W10" s="382"/>
      <c r="X10" s="160"/>
      <c r="Y10" s="382"/>
      <c r="Z10" s="382"/>
      <c r="AA10" s="382"/>
      <c r="AD10" s="16"/>
      <c r="AE10" s="16"/>
      <c r="AF10" s="16"/>
      <c r="AG10" s="16"/>
    </row>
    <row r="11" spans="1:43" x14ac:dyDescent="0.25">
      <c r="A11">
        <v>4</v>
      </c>
      <c r="B11" s="141">
        <v>4241</v>
      </c>
      <c r="C11" s="43" t="s">
        <v>20</v>
      </c>
      <c r="D11" s="43" t="s">
        <v>78</v>
      </c>
      <c r="E11" s="56">
        <v>22.5</v>
      </c>
      <c r="F11" s="101">
        <v>52.5</v>
      </c>
      <c r="G11" s="59"/>
      <c r="H11" s="296">
        <f t="shared" si="5"/>
        <v>16.875</v>
      </c>
      <c r="I11" s="57">
        <f t="shared" si="6"/>
        <v>5.625</v>
      </c>
      <c r="J11" s="87">
        <v>25</v>
      </c>
      <c r="K11" s="69" t="s">
        <v>47</v>
      </c>
      <c r="L11" s="46"/>
      <c r="M11" s="46"/>
      <c r="N11" s="46"/>
      <c r="O11" s="46"/>
      <c r="P11" s="46"/>
      <c r="Q11" s="209"/>
      <c r="R11" s="223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8"/>
    </row>
    <row r="12" spans="1:43" x14ac:dyDescent="0.25">
      <c r="A12">
        <v>5</v>
      </c>
      <c r="B12" s="380">
        <v>4242</v>
      </c>
      <c r="C12" s="225" t="s">
        <v>21</v>
      </c>
      <c r="D12" s="225" t="s">
        <v>79</v>
      </c>
      <c r="E12" s="56">
        <v>22.5</v>
      </c>
      <c r="F12" s="101">
        <v>52.5</v>
      </c>
      <c r="G12" s="59"/>
      <c r="H12" s="296">
        <f t="shared" si="5"/>
        <v>22.5</v>
      </c>
      <c r="I12" s="57">
        <f t="shared" si="6"/>
        <v>0</v>
      </c>
      <c r="J12" s="87">
        <v>0</v>
      </c>
      <c r="K12" s="69" t="s">
        <v>48</v>
      </c>
      <c r="L12" s="394">
        <v>4240</v>
      </c>
      <c r="M12" s="52">
        <v>4237</v>
      </c>
      <c r="N12" s="46">
        <v>4242</v>
      </c>
      <c r="O12" s="67">
        <v>4244</v>
      </c>
      <c r="P12" s="46">
        <v>4254</v>
      </c>
      <c r="Q12" s="209"/>
      <c r="R12" s="223"/>
      <c r="T12" s="468"/>
      <c r="U12" s="468"/>
      <c r="V12" s="468"/>
      <c r="W12" s="468"/>
      <c r="X12" s="468"/>
      <c r="Y12" s="468"/>
      <c r="Z12" s="468"/>
      <c r="AA12" s="468"/>
      <c r="AB12" s="8"/>
      <c r="AC12" s="8"/>
      <c r="AD12" s="8"/>
      <c r="AE12" s="8"/>
      <c r="AF12" s="8"/>
      <c r="AG12" s="8"/>
    </row>
    <row r="13" spans="1:43" x14ac:dyDescent="0.25">
      <c r="A13">
        <v>6</v>
      </c>
      <c r="B13" s="381">
        <v>4243</v>
      </c>
      <c r="C13" s="61" t="s">
        <v>22</v>
      </c>
      <c r="D13" s="61" t="s">
        <v>66</v>
      </c>
      <c r="E13" s="56">
        <v>22.5</v>
      </c>
      <c r="F13" s="101">
        <v>52.5</v>
      </c>
      <c r="G13" s="59"/>
      <c r="H13" s="296">
        <f t="shared" si="5"/>
        <v>16.875</v>
      </c>
      <c r="I13" s="57">
        <f t="shared" si="6"/>
        <v>5.625</v>
      </c>
      <c r="J13" s="87">
        <v>25</v>
      </c>
      <c r="K13" s="69" t="s">
        <v>49</v>
      </c>
      <c r="L13" s="394">
        <v>4240</v>
      </c>
      <c r="M13" s="52">
        <v>4237</v>
      </c>
      <c r="N13" s="46">
        <v>4242</v>
      </c>
      <c r="O13" s="67">
        <v>4244</v>
      </c>
      <c r="P13" s="46">
        <v>4254</v>
      </c>
      <c r="Q13" s="209"/>
      <c r="R13" s="223"/>
      <c r="T13" s="468"/>
      <c r="U13" s="468"/>
      <c r="V13" s="468"/>
      <c r="W13" s="468"/>
      <c r="X13" s="468"/>
      <c r="Y13" s="468"/>
      <c r="Z13" s="468"/>
      <c r="AA13" s="468"/>
    </row>
    <row r="14" spans="1:43" x14ac:dyDescent="0.25">
      <c r="A14">
        <v>7</v>
      </c>
      <c r="B14" s="141">
        <v>4244</v>
      </c>
      <c r="C14" s="112" t="s">
        <v>17</v>
      </c>
      <c r="D14" s="99" t="s">
        <v>81</v>
      </c>
      <c r="E14" s="100">
        <v>22.5</v>
      </c>
      <c r="F14" s="101">
        <v>52.5</v>
      </c>
      <c r="G14" s="101"/>
      <c r="H14" s="297">
        <f t="shared" si="5"/>
        <v>11.25</v>
      </c>
      <c r="I14" s="102">
        <f t="shared" si="6"/>
        <v>11.25</v>
      </c>
      <c r="J14" s="96">
        <v>50</v>
      </c>
      <c r="K14" s="68" t="s">
        <v>50</v>
      </c>
      <c r="L14" s="394">
        <v>4243</v>
      </c>
      <c r="M14" s="281">
        <v>4241</v>
      </c>
      <c r="N14" s="281">
        <v>4255</v>
      </c>
      <c r="O14" s="46">
        <v>4238</v>
      </c>
      <c r="P14" s="46"/>
      <c r="Q14" s="209"/>
      <c r="R14" s="223"/>
      <c r="T14" s="218">
        <v>4237</v>
      </c>
      <c r="U14" s="218">
        <v>4238</v>
      </c>
      <c r="V14" s="163">
        <v>4240</v>
      </c>
      <c r="W14" s="141">
        <v>4241</v>
      </c>
      <c r="X14" s="380">
        <v>4242</v>
      </c>
      <c r="Y14" s="219">
        <v>4243</v>
      </c>
      <c r="Z14" s="141">
        <v>4244</v>
      </c>
      <c r="AA14" s="127">
        <v>4255</v>
      </c>
      <c r="AF14" s="326">
        <v>4254</v>
      </c>
    </row>
    <row r="15" spans="1:43" x14ac:dyDescent="0.25">
      <c r="A15">
        <v>8</v>
      </c>
      <c r="B15" s="395">
        <v>4254</v>
      </c>
      <c r="C15" s="241" t="s">
        <v>12</v>
      </c>
      <c r="D15" s="198" t="s">
        <v>67</v>
      </c>
      <c r="E15" s="247">
        <v>22.5</v>
      </c>
      <c r="F15" s="112"/>
      <c r="G15" s="250"/>
      <c r="H15" s="284">
        <f t="shared" si="5"/>
        <v>22.5</v>
      </c>
      <c r="I15" s="245">
        <v>0</v>
      </c>
      <c r="J15" s="246">
        <v>25</v>
      </c>
      <c r="K15" s="68" t="s">
        <v>51</v>
      </c>
      <c r="L15" s="394">
        <v>4243</v>
      </c>
      <c r="M15" s="281">
        <v>4241</v>
      </c>
      <c r="N15" s="281">
        <v>4255</v>
      </c>
      <c r="O15" s="46">
        <v>4238</v>
      </c>
      <c r="P15" s="46"/>
      <c r="Q15" s="209"/>
      <c r="R15" s="223"/>
      <c r="T15" s="384"/>
      <c r="U15" s="384"/>
      <c r="V15" s="384"/>
      <c r="W15" s="384"/>
      <c r="X15" s="384"/>
      <c r="Y15" s="384"/>
      <c r="Z15" s="384"/>
      <c r="AA15" s="384"/>
      <c r="AD15" s="16"/>
      <c r="AE15" s="16"/>
      <c r="AF15" s="16"/>
    </row>
    <row r="16" spans="1:43" s="9" customFormat="1" x14ac:dyDescent="0.25">
      <c r="A16"/>
      <c r="B16" s="394"/>
      <c r="C16" s="137"/>
      <c r="D16" s="137"/>
      <c r="E16" s="56"/>
      <c r="F16" s="59"/>
      <c r="G16" s="59"/>
      <c r="H16" s="296"/>
      <c r="I16" s="57"/>
      <c r="J16" s="75"/>
      <c r="K16" s="68" t="s">
        <v>52</v>
      </c>
      <c r="L16" s="4"/>
      <c r="M16" s="4"/>
      <c r="N16" s="46"/>
      <c r="O16" s="67"/>
      <c r="P16" s="46"/>
      <c r="Q16" s="209"/>
      <c r="R16" s="223"/>
      <c r="S16" s="129"/>
      <c r="T16" s="373">
        <v>2</v>
      </c>
      <c r="U16" s="373">
        <v>2</v>
      </c>
      <c r="V16" s="373">
        <v>2</v>
      </c>
      <c r="W16" s="373">
        <v>2</v>
      </c>
      <c r="X16" s="373">
        <v>2</v>
      </c>
      <c r="Y16" s="373">
        <v>2</v>
      </c>
      <c r="Z16" s="161">
        <v>2</v>
      </c>
      <c r="AA16" s="373">
        <v>2</v>
      </c>
      <c r="AB16" s="16">
        <f>SUM(T16:AA16)</f>
        <v>16</v>
      </c>
      <c r="AC16" s="16"/>
      <c r="AD16" s="16"/>
      <c r="AE16" s="16"/>
      <c r="AF16" s="16">
        <v>2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x14ac:dyDescent="0.25">
      <c r="A17">
        <v>9</v>
      </c>
      <c r="B17" s="336">
        <v>4255</v>
      </c>
      <c r="C17" s="337" t="s">
        <v>24</v>
      </c>
      <c r="D17" s="337" t="s">
        <v>68</v>
      </c>
      <c r="E17" s="251">
        <v>45</v>
      </c>
      <c r="F17" s="251"/>
      <c r="G17" s="251"/>
      <c r="H17" s="298">
        <f t="shared" si="5"/>
        <v>22.5</v>
      </c>
      <c r="I17" s="251">
        <f t="shared" si="6"/>
        <v>22.5</v>
      </c>
      <c r="J17" s="252">
        <v>50</v>
      </c>
      <c r="K17" s="413">
        <f>K2+1</f>
        <v>2</v>
      </c>
      <c r="L17" s="212">
        <f>L2+7</f>
        <v>45712</v>
      </c>
      <c r="M17" s="212">
        <f>L17+1</f>
        <v>45713</v>
      </c>
      <c r="N17" s="212">
        <f t="shared" ref="N17:P17" si="7">M17+1</f>
        <v>45714</v>
      </c>
      <c r="O17" s="211">
        <f t="shared" si="7"/>
        <v>45715</v>
      </c>
      <c r="P17" s="211">
        <f t="shared" si="7"/>
        <v>45716</v>
      </c>
      <c r="Q17" s="211">
        <f t="shared" ref="Q17:R17" si="8">Q2+7</f>
        <v>44261</v>
      </c>
      <c r="R17" s="211">
        <f t="shared" si="8"/>
        <v>44262</v>
      </c>
      <c r="T17" s="374"/>
      <c r="U17" s="374"/>
      <c r="V17" s="374"/>
      <c r="W17" s="374"/>
      <c r="X17" s="374"/>
      <c r="Y17" s="374"/>
      <c r="Z17" s="385"/>
      <c r="AA17" s="374"/>
      <c r="AD17" s="16"/>
      <c r="AE17" s="16"/>
      <c r="AF17" s="16"/>
    </row>
    <row r="18" spans="1:43" x14ac:dyDescent="0.25">
      <c r="B18" s="16"/>
      <c r="C18" s="16"/>
      <c r="D18" s="16"/>
      <c r="E18" s="13"/>
      <c r="F18" s="13"/>
      <c r="G18" s="13"/>
      <c r="H18" s="299"/>
      <c r="I18" s="13"/>
      <c r="J18" s="6"/>
      <c r="K18" s="414"/>
      <c r="L18" s="46" t="s">
        <v>25</v>
      </c>
      <c r="M18" s="46" t="s">
        <v>26</v>
      </c>
      <c r="N18" s="46" t="s">
        <v>27</v>
      </c>
      <c r="O18" s="140" t="s">
        <v>28</v>
      </c>
      <c r="P18" s="140" t="s">
        <v>29</v>
      </c>
      <c r="Q18" s="213" t="s">
        <v>30</v>
      </c>
      <c r="R18" s="214" t="s">
        <v>31</v>
      </c>
      <c r="T18" s="374"/>
      <c r="U18" s="374"/>
      <c r="V18" s="374"/>
      <c r="W18" s="374"/>
      <c r="X18" s="374"/>
      <c r="Y18" s="374"/>
      <c r="Z18" s="374"/>
      <c r="AA18" s="374"/>
      <c r="AD18" s="16"/>
      <c r="AE18" s="16"/>
      <c r="AF18" s="16"/>
    </row>
    <row r="19" spans="1:43" x14ac:dyDescent="0.25">
      <c r="B19" s="6"/>
      <c r="C19" s="21"/>
      <c r="D19" s="21"/>
      <c r="E19" s="39"/>
      <c r="F19" s="13"/>
      <c r="G19" s="13"/>
      <c r="H19" s="299">
        <f>SUM(H8:H17)</f>
        <v>163.125</v>
      </c>
      <c r="I19" s="13"/>
      <c r="J19" s="6"/>
      <c r="K19" s="68" t="s">
        <v>40</v>
      </c>
      <c r="L19" s="46"/>
      <c r="M19" s="46"/>
      <c r="N19" s="46"/>
      <c r="P19" s="124"/>
      <c r="Q19" s="221"/>
      <c r="R19" s="222"/>
      <c r="U19" s="7"/>
      <c r="V19" s="7"/>
      <c r="W19" s="7"/>
    </row>
    <row r="20" spans="1:43" x14ac:dyDescent="0.25">
      <c r="B20" s="32"/>
      <c r="C20" s="21"/>
      <c r="D20" s="21"/>
      <c r="E20" s="13"/>
      <c r="F20" s="13"/>
      <c r="G20" s="13"/>
      <c r="H20" s="299"/>
      <c r="I20" s="13"/>
      <c r="J20" s="6"/>
      <c r="K20" s="69" t="s">
        <v>41</v>
      </c>
      <c r="L20" s="46"/>
      <c r="M20" s="46"/>
      <c r="N20" s="46"/>
      <c r="O20" s="46"/>
      <c r="P20" s="123"/>
      <c r="Q20" s="209"/>
      <c r="R20" s="223"/>
      <c r="U20" s="7"/>
      <c r="V20" s="7"/>
      <c r="W20" s="7"/>
    </row>
    <row r="21" spans="1:43" x14ac:dyDescent="0.25">
      <c r="A21">
        <v>10</v>
      </c>
      <c r="B21" s="3">
        <v>3102</v>
      </c>
      <c r="C21" s="11" t="s">
        <v>34</v>
      </c>
      <c r="D21" s="11">
        <v>200</v>
      </c>
      <c r="E21" s="13"/>
      <c r="F21" s="13"/>
      <c r="G21" s="13"/>
      <c r="H21" s="299"/>
      <c r="I21" s="13"/>
      <c r="J21" s="6"/>
      <c r="K21" s="69" t="s">
        <v>42</v>
      </c>
      <c r="L21" s="46"/>
      <c r="M21" s="46"/>
      <c r="N21" s="46"/>
      <c r="O21" s="46"/>
      <c r="P21" s="123"/>
      <c r="Q21" s="209"/>
      <c r="R21" s="223"/>
      <c r="U21" s="7"/>
      <c r="V21" s="106"/>
      <c r="W21" s="7"/>
    </row>
    <row r="22" spans="1:43" x14ac:dyDescent="0.25">
      <c r="A22">
        <v>11</v>
      </c>
      <c r="B22" s="62">
        <v>5101</v>
      </c>
      <c r="C22" s="63" t="s">
        <v>36</v>
      </c>
      <c r="D22" s="63"/>
      <c r="K22" s="69" t="s">
        <v>43</v>
      </c>
      <c r="L22" s="67"/>
      <c r="M22" s="46"/>
      <c r="N22" s="46"/>
      <c r="P22" s="123"/>
      <c r="Q22" s="209"/>
      <c r="R22" s="223"/>
      <c r="U22" s="7"/>
      <c r="V22" s="106"/>
      <c r="W22" s="7"/>
    </row>
    <row r="23" spans="1:43" x14ac:dyDescent="0.25">
      <c r="K23" s="69" t="s">
        <v>44</v>
      </c>
      <c r="L23" s="46"/>
      <c r="M23" s="46"/>
      <c r="N23" s="46"/>
      <c r="P23" s="124"/>
      <c r="Q23" s="209"/>
      <c r="R23" s="223"/>
      <c r="U23" s="7"/>
      <c r="V23" s="7"/>
      <c r="W23" s="7"/>
    </row>
    <row r="24" spans="1:43" x14ac:dyDescent="0.25">
      <c r="K24" s="69" t="s">
        <v>45</v>
      </c>
      <c r="L24" s="46"/>
      <c r="M24" s="46"/>
      <c r="N24" s="46"/>
      <c r="O24" s="46"/>
      <c r="P24" s="124"/>
      <c r="Q24" s="209"/>
      <c r="R24" s="223"/>
      <c r="T24" s="259"/>
      <c r="U24" s="106"/>
      <c r="V24" s="106"/>
      <c r="W24" s="259"/>
    </row>
    <row r="25" spans="1:43" x14ac:dyDescent="0.25">
      <c r="K25" s="69" t="s">
        <v>46</v>
      </c>
      <c r="L25" s="46"/>
      <c r="M25" s="46"/>
      <c r="N25" s="46"/>
      <c r="O25" s="46"/>
      <c r="P25" s="123"/>
      <c r="Q25" s="209"/>
      <c r="R25" s="223"/>
      <c r="T25" s="259"/>
      <c r="U25" s="259"/>
      <c r="V25" s="259"/>
      <c r="W25" s="259"/>
    </row>
    <row r="26" spans="1:43" x14ac:dyDescent="0.25">
      <c r="B26" s="32"/>
      <c r="K26" s="69" t="s">
        <v>47</v>
      </c>
      <c r="L26" s="46"/>
      <c r="M26" s="46"/>
      <c r="N26" s="46"/>
      <c r="O26" s="46"/>
      <c r="P26" s="123"/>
      <c r="Q26" s="209"/>
      <c r="R26" s="223"/>
    </row>
    <row r="27" spans="1:43" x14ac:dyDescent="0.25">
      <c r="K27" s="69" t="s">
        <v>48</v>
      </c>
      <c r="L27" s="394">
        <v>4240</v>
      </c>
      <c r="M27" s="52">
        <v>4237</v>
      </c>
      <c r="N27" s="46">
        <v>4242</v>
      </c>
      <c r="O27" s="67">
        <v>4244</v>
      </c>
      <c r="P27" s="123"/>
      <c r="Q27" s="209"/>
      <c r="R27" s="223"/>
      <c r="S27" s="40"/>
    </row>
    <row r="28" spans="1:43" x14ac:dyDescent="0.25">
      <c r="B28" s="6"/>
      <c r="C28" s="6"/>
      <c r="D28" s="6"/>
      <c r="E28" s="13"/>
      <c r="F28" s="13"/>
      <c r="G28" s="13"/>
      <c r="H28" s="301"/>
      <c r="I28" s="13"/>
      <c r="J28" s="6"/>
      <c r="K28" s="69" t="s">
        <v>49</v>
      </c>
      <c r="L28" s="394">
        <v>4240</v>
      </c>
      <c r="M28" s="52">
        <v>4237</v>
      </c>
      <c r="N28" s="46">
        <v>4242</v>
      </c>
      <c r="O28" s="67">
        <v>4244</v>
      </c>
      <c r="P28" s="123"/>
      <c r="Q28" s="209"/>
      <c r="R28" s="223"/>
    </row>
    <row r="29" spans="1:43" x14ac:dyDescent="0.25">
      <c r="B29" s="6"/>
      <c r="C29" s="10"/>
      <c r="D29" s="10"/>
      <c r="E29" s="35"/>
      <c r="F29" s="35"/>
      <c r="G29" s="35"/>
      <c r="H29" s="14"/>
      <c r="I29" s="35"/>
      <c r="J29" s="6"/>
      <c r="K29" s="68" t="s">
        <v>50</v>
      </c>
      <c r="L29" s="394">
        <v>4243</v>
      </c>
      <c r="M29" s="448">
        <v>4241</v>
      </c>
      <c r="N29" s="281">
        <v>4255</v>
      </c>
      <c r="O29" s="46">
        <v>4238</v>
      </c>
      <c r="P29" s="123"/>
      <c r="Q29" s="209"/>
      <c r="R29" s="223"/>
      <c r="T29" s="218">
        <v>4237</v>
      </c>
      <c r="U29" s="218">
        <v>4238</v>
      </c>
      <c r="V29" s="163">
        <v>4240</v>
      </c>
      <c r="W29" s="141">
        <v>4241</v>
      </c>
      <c r="X29" s="141">
        <v>4242</v>
      </c>
      <c r="Y29" s="219">
        <v>4243</v>
      </c>
      <c r="Z29" s="219">
        <v>4244</v>
      </c>
      <c r="AA29" s="127">
        <v>4255</v>
      </c>
      <c r="AF29" s="326">
        <v>4254</v>
      </c>
    </row>
    <row r="30" spans="1:43" x14ac:dyDescent="0.25">
      <c r="B30" s="174"/>
      <c r="E30" s="174"/>
      <c r="F30" s="13"/>
      <c r="G30" s="13"/>
      <c r="H30" s="302"/>
      <c r="I30" s="174"/>
      <c r="J30" s="174"/>
      <c r="K30" s="68" t="s">
        <v>51</v>
      </c>
      <c r="L30" s="394">
        <v>4243</v>
      </c>
      <c r="M30" s="448">
        <v>4241</v>
      </c>
      <c r="N30" s="281">
        <v>4255</v>
      </c>
      <c r="O30" s="46">
        <v>4238</v>
      </c>
      <c r="P30" s="123"/>
      <c r="Q30" s="209"/>
      <c r="R30" s="223"/>
      <c r="T30" s="128"/>
      <c r="U30" s="128"/>
      <c r="V30" s="128"/>
      <c r="W30" s="128"/>
      <c r="X30" s="128"/>
      <c r="Y30" s="128"/>
      <c r="Z30" s="128"/>
      <c r="AA30" s="128"/>
    </row>
    <row r="31" spans="1:43" s="9" customFormat="1" x14ac:dyDescent="0.25">
      <c r="B31" s="174"/>
      <c r="D31" s="403" t="s">
        <v>107</v>
      </c>
      <c r="E31" s="174"/>
      <c r="F31" s="6"/>
      <c r="G31" s="13"/>
      <c r="H31" s="302"/>
      <c r="I31" s="174"/>
      <c r="J31" s="174"/>
      <c r="K31" s="68" t="s">
        <v>52</v>
      </c>
      <c r="L31" s="67"/>
      <c r="M31" s="67"/>
      <c r="N31" s="67"/>
      <c r="O31" s="67"/>
      <c r="P31" s="123"/>
      <c r="Q31" s="209"/>
      <c r="R31" s="223"/>
      <c r="S31" s="125"/>
      <c r="T31" s="373">
        <v>2</v>
      </c>
      <c r="U31" s="373">
        <v>2</v>
      </c>
      <c r="V31" s="373">
        <v>2</v>
      </c>
      <c r="W31" s="373">
        <v>2</v>
      </c>
      <c r="X31" s="373">
        <v>2</v>
      </c>
      <c r="Y31" s="373">
        <v>2</v>
      </c>
      <c r="Z31" s="161">
        <v>2</v>
      </c>
      <c r="AA31" s="373">
        <v>2</v>
      </c>
      <c r="AB31" s="16">
        <f>SUM(T31:AA31)</f>
        <v>16</v>
      </c>
      <c r="AC31" s="1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ht="24" x14ac:dyDescent="0.25">
      <c r="B32" s="173"/>
      <c r="D32" s="404" t="s">
        <v>108</v>
      </c>
      <c r="E32" s="173"/>
      <c r="F32" s="13"/>
      <c r="G32" s="13"/>
      <c r="H32" s="302"/>
      <c r="I32" s="174"/>
      <c r="J32" s="173"/>
      <c r="K32" s="77">
        <f>K17+1</f>
        <v>3</v>
      </c>
      <c r="L32" s="211">
        <f>L17+7</f>
        <v>45719</v>
      </c>
      <c r="M32" s="211">
        <f>L32+1</f>
        <v>45720</v>
      </c>
      <c r="N32" s="211">
        <f t="shared" ref="N32:P32" si="9">M32+1</f>
        <v>45721</v>
      </c>
      <c r="O32" s="211">
        <f t="shared" si="9"/>
        <v>45722</v>
      </c>
      <c r="P32" s="211">
        <f t="shared" si="9"/>
        <v>45723</v>
      </c>
      <c r="Q32" s="211">
        <f t="shared" ref="Q32:R32" si="10">Q17+7</f>
        <v>44268</v>
      </c>
      <c r="R32" s="211">
        <f t="shared" si="10"/>
        <v>44269</v>
      </c>
    </row>
    <row r="33" spans="2:32" ht="24" x14ac:dyDescent="0.25">
      <c r="B33" s="173"/>
      <c r="D33" s="404" t="s">
        <v>109</v>
      </c>
      <c r="E33" s="173"/>
      <c r="F33" s="13"/>
      <c r="G33" s="13"/>
      <c r="H33" s="302"/>
      <c r="I33" s="174"/>
      <c r="J33" s="173"/>
      <c r="L33" s="140" t="s">
        <v>25</v>
      </c>
      <c r="M33" s="140" t="s">
        <v>26</v>
      </c>
      <c r="N33" s="140" t="s">
        <v>27</v>
      </c>
      <c r="O33" s="140" t="s">
        <v>28</v>
      </c>
      <c r="P33" s="140" t="s">
        <v>29</v>
      </c>
      <c r="Q33" s="213" t="s">
        <v>30</v>
      </c>
      <c r="R33" s="214" t="s">
        <v>31</v>
      </c>
    </row>
    <row r="34" spans="2:32" ht="24" x14ac:dyDescent="0.25">
      <c r="B34" s="173"/>
      <c r="D34" s="404" t="s">
        <v>110</v>
      </c>
      <c r="E34" s="173"/>
      <c r="F34" s="13"/>
      <c r="G34" s="13"/>
      <c r="H34" s="302"/>
      <c r="I34" s="174"/>
      <c r="J34" s="173"/>
      <c r="K34" s="68" t="s">
        <v>40</v>
      </c>
      <c r="L34" s="46"/>
      <c r="P34" s="67"/>
      <c r="Q34" s="221"/>
      <c r="R34" s="222"/>
    </row>
    <row r="35" spans="2:32" x14ac:dyDescent="0.25">
      <c r="B35" s="174"/>
      <c r="E35" s="174"/>
      <c r="F35" s="13"/>
      <c r="G35" s="13"/>
      <c r="H35" s="302"/>
      <c r="I35" s="174"/>
      <c r="J35" s="174"/>
      <c r="K35" s="69" t="s">
        <v>41</v>
      </c>
      <c r="L35" s="46"/>
      <c r="M35" s="66"/>
      <c r="N35" s="66"/>
      <c r="O35" s="66"/>
      <c r="Q35" s="209"/>
      <c r="R35" s="223"/>
    </row>
    <row r="36" spans="2:32" x14ac:dyDescent="0.25">
      <c r="B36" s="174"/>
      <c r="E36" s="174"/>
      <c r="F36" s="13"/>
      <c r="G36" s="13"/>
      <c r="H36" s="302"/>
      <c r="I36" s="174"/>
      <c r="J36" s="174"/>
      <c r="K36" s="69" t="s">
        <v>42</v>
      </c>
      <c r="Q36" s="209"/>
      <c r="R36" s="223"/>
    </row>
    <row r="37" spans="2:32" x14ac:dyDescent="0.25">
      <c r="B37" s="174"/>
      <c r="E37" s="174"/>
      <c r="F37" s="13"/>
      <c r="G37" s="13"/>
      <c r="H37" s="302"/>
      <c r="I37" s="174"/>
      <c r="J37" s="174"/>
      <c r="K37" s="69" t="s">
        <v>43</v>
      </c>
      <c r="Q37" s="209"/>
      <c r="R37" s="223"/>
    </row>
    <row r="38" spans="2:32" x14ac:dyDescent="0.25">
      <c r="B38" s="174"/>
      <c r="E38" s="174"/>
      <c r="F38" s="13"/>
      <c r="G38" s="13"/>
      <c r="H38" s="302"/>
      <c r="I38" s="174"/>
      <c r="J38" s="174"/>
      <c r="K38" s="69" t="s">
        <v>44</v>
      </c>
      <c r="Q38" s="209"/>
      <c r="R38" s="223"/>
    </row>
    <row r="39" spans="2:32" x14ac:dyDescent="0.25">
      <c r="B39" s="174"/>
      <c r="E39" s="174"/>
      <c r="F39" s="13"/>
      <c r="G39" s="13"/>
      <c r="H39" s="302"/>
      <c r="I39" s="174"/>
      <c r="J39" s="174"/>
      <c r="K39" s="69" t="s">
        <v>45</v>
      </c>
      <c r="Q39" s="209"/>
      <c r="R39" s="223"/>
    </row>
    <row r="40" spans="2:32" x14ac:dyDescent="0.25">
      <c r="B40" s="174"/>
      <c r="E40" s="174"/>
      <c r="F40" s="13"/>
      <c r="G40" s="13"/>
      <c r="H40" s="302"/>
      <c r="I40" s="174"/>
      <c r="J40" s="174"/>
      <c r="K40" s="69" t="s">
        <v>46</v>
      </c>
      <c r="L40" s="46"/>
      <c r="M40" s="46"/>
      <c r="N40" s="46"/>
      <c r="O40" s="46"/>
      <c r="P40" s="140"/>
      <c r="Q40" s="209"/>
      <c r="R40" s="223"/>
    </row>
    <row r="41" spans="2:32" x14ac:dyDescent="0.25">
      <c r="B41" s="174"/>
      <c r="E41" s="174"/>
      <c r="F41" s="13"/>
      <c r="G41" s="13"/>
      <c r="H41" s="302"/>
      <c r="I41" s="174"/>
      <c r="J41" s="174"/>
      <c r="K41" s="69" t="s">
        <v>47</v>
      </c>
      <c r="L41" s="46"/>
      <c r="M41" s="46"/>
      <c r="N41" s="46"/>
      <c r="O41" s="46"/>
      <c r="P41" s="140"/>
      <c r="Q41" s="209"/>
      <c r="R41" s="223"/>
    </row>
    <row r="42" spans="2:32" x14ac:dyDescent="0.25">
      <c r="B42" s="174"/>
      <c r="E42" s="174"/>
      <c r="F42" s="13"/>
      <c r="G42" s="13"/>
      <c r="H42" s="302"/>
      <c r="I42" s="174"/>
      <c r="J42" s="174"/>
      <c r="K42" s="69" t="s">
        <v>48</v>
      </c>
      <c r="L42" s="394">
        <v>4240</v>
      </c>
      <c r="M42" s="52">
        <v>4237</v>
      </c>
      <c r="N42" s="46">
        <v>4242</v>
      </c>
      <c r="O42" s="67">
        <v>4244</v>
      </c>
      <c r="P42" s="67">
        <v>4254</v>
      </c>
      <c r="Q42" s="209"/>
      <c r="R42" s="223"/>
    </row>
    <row r="43" spans="2:32" x14ac:dyDescent="0.25">
      <c r="B43" s="174"/>
      <c r="E43" s="174"/>
      <c r="F43" s="13"/>
      <c r="G43" s="13"/>
      <c r="H43" s="302"/>
      <c r="I43" s="174"/>
      <c r="J43" s="174"/>
      <c r="K43" s="69" t="s">
        <v>49</v>
      </c>
      <c r="L43" s="394">
        <v>4240</v>
      </c>
      <c r="M43" s="52">
        <v>4237</v>
      </c>
      <c r="N43" s="46">
        <v>4242</v>
      </c>
      <c r="O43" s="67">
        <v>4244</v>
      </c>
      <c r="P43" s="67">
        <v>4254</v>
      </c>
      <c r="Q43" s="209"/>
      <c r="R43" s="223"/>
    </row>
    <row r="44" spans="2:32" x14ac:dyDescent="0.25">
      <c r="B44" s="174"/>
      <c r="E44" s="174"/>
      <c r="F44" s="13"/>
      <c r="G44" s="13"/>
      <c r="H44" s="302"/>
      <c r="I44" s="174"/>
      <c r="J44" s="174"/>
      <c r="K44" s="68" t="s">
        <v>50</v>
      </c>
      <c r="L44" s="394">
        <v>4243</v>
      </c>
      <c r="M44" s="281">
        <v>4241</v>
      </c>
      <c r="N44" s="281">
        <v>4255</v>
      </c>
      <c r="O44" s="46">
        <v>4238</v>
      </c>
      <c r="P44" s="46"/>
      <c r="Q44" s="209"/>
      <c r="R44" s="223"/>
      <c r="T44" s="218">
        <v>4237</v>
      </c>
      <c r="U44" s="218">
        <v>4238</v>
      </c>
      <c r="V44" s="163">
        <v>4240</v>
      </c>
      <c r="W44" s="141">
        <v>4241</v>
      </c>
      <c r="X44" s="141">
        <v>4242</v>
      </c>
      <c r="Y44" s="219">
        <v>4243</v>
      </c>
      <c r="Z44" s="219">
        <v>4244</v>
      </c>
      <c r="AA44" s="127">
        <v>4255</v>
      </c>
      <c r="AC44" s="239">
        <v>2214</v>
      </c>
      <c r="AF44" s="326">
        <v>4254</v>
      </c>
    </row>
    <row r="45" spans="2:32" x14ac:dyDescent="0.25">
      <c r="B45" s="174"/>
      <c r="C45" s="174"/>
      <c r="D45" s="174"/>
      <c r="E45" s="174"/>
      <c r="F45" s="13"/>
      <c r="G45" s="13"/>
      <c r="H45" s="302"/>
      <c r="I45" s="174"/>
      <c r="J45" s="174"/>
      <c r="K45" s="68" t="s">
        <v>51</v>
      </c>
      <c r="L45" s="394">
        <v>4243</v>
      </c>
      <c r="M45" s="281">
        <v>4241</v>
      </c>
      <c r="N45" s="281">
        <v>4255</v>
      </c>
      <c r="O45" s="46">
        <v>4238</v>
      </c>
      <c r="P45" s="46"/>
      <c r="Q45" s="209"/>
      <c r="R45" s="223"/>
      <c r="T45" s="128"/>
      <c r="U45" s="128"/>
      <c r="V45" s="128"/>
      <c r="W45" s="128"/>
      <c r="X45" s="128"/>
      <c r="Y45" s="128"/>
      <c r="Z45" s="128"/>
      <c r="AA45" s="128"/>
    </row>
    <row r="46" spans="2:32" x14ac:dyDescent="0.25">
      <c r="B46" s="174"/>
      <c r="C46" s="174"/>
      <c r="D46" s="174"/>
      <c r="E46" s="174"/>
      <c r="F46" s="13"/>
      <c r="G46" s="13"/>
      <c r="H46" s="302"/>
      <c r="I46" s="174"/>
      <c r="J46" s="174"/>
      <c r="K46" s="68" t="s">
        <v>52</v>
      </c>
      <c r="L46" s="281"/>
      <c r="M46" s="281"/>
      <c r="N46" s="281"/>
      <c r="O46" s="281"/>
      <c r="P46" s="46"/>
      <c r="Q46" s="209"/>
      <c r="R46" s="223"/>
      <c r="S46" s="125"/>
      <c r="T46" s="373">
        <v>2</v>
      </c>
      <c r="U46" s="373">
        <v>2</v>
      </c>
      <c r="V46" s="373">
        <v>2</v>
      </c>
      <c r="W46" s="373">
        <v>2</v>
      </c>
      <c r="X46" s="373">
        <v>2</v>
      </c>
      <c r="Y46" s="373">
        <v>2</v>
      </c>
      <c r="Z46" s="161">
        <v>2</v>
      </c>
      <c r="AA46" s="373">
        <v>2</v>
      </c>
      <c r="AB46" s="16">
        <f>SUM(T46:AA46)</f>
        <v>16</v>
      </c>
      <c r="AF46" s="6">
        <v>2</v>
      </c>
    </row>
    <row r="47" spans="2:32" x14ac:dyDescent="0.25">
      <c r="B47" s="174"/>
      <c r="C47" s="174"/>
      <c r="D47" s="174"/>
      <c r="E47" s="174"/>
      <c r="F47" s="13"/>
      <c r="G47" s="13"/>
      <c r="H47" s="302"/>
      <c r="I47" s="174"/>
      <c r="J47" s="174"/>
      <c r="K47" s="68">
        <f>K32+1</f>
        <v>4</v>
      </c>
      <c r="L47" s="211">
        <f>L32+7</f>
        <v>45726</v>
      </c>
      <c r="M47" s="211">
        <f t="shared" ref="M47:R47" si="11">M32+7</f>
        <v>45727</v>
      </c>
      <c r="N47" s="211">
        <f t="shared" si="11"/>
        <v>45728</v>
      </c>
      <c r="O47" s="211">
        <f t="shared" si="11"/>
        <v>45729</v>
      </c>
      <c r="P47" s="211">
        <f t="shared" si="11"/>
        <v>45730</v>
      </c>
      <c r="Q47" s="211">
        <f t="shared" si="11"/>
        <v>44275</v>
      </c>
      <c r="R47" s="211">
        <f t="shared" si="11"/>
        <v>44276</v>
      </c>
    </row>
    <row r="48" spans="2:32" x14ac:dyDescent="0.25">
      <c r="B48" s="6"/>
      <c r="C48" s="6"/>
      <c r="D48" s="6"/>
      <c r="E48" s="13"/>
      <c r="F48" s="13"/>
      <c r="G48" s="13"/>
      <c r="H48" s="301"/>
      <c r="I48" s="13"/>
      <c r="J48" s="6"/>
      <c r="K48" s="70"/>
      <c r="L48" s="140" t="s">
        <v>25</v>
      </c>
      <c r="M48" s="140" t="s">
        <v>26</v>
      </c>
      <c r="N48" s="140" t="s">
        <v>27</v>
      </c>
      <c r="O48" s="140" t="s">
        <v>28</v>
      </c>
      <c r="P48" s="140" t="s">
        <v>29</v>
      </c>
      <c r="Q48" s="213" t="s">
        <v>30</v>
      </c>
      <c r="R48" s="214" t="s">
        <v>31</v>
      </c>
    </row>
    <row r="49" spans="2:32" x14ac:dyDescent="0.25">
      <c r="B49" s="6"/>
      <c r="C49" s="6"/>
      <c r="D49" s="6"/>
      <c r="E49" s="13"/>
      <c r="F49" s="13"/>
      <c r="G49" s="13"/>
      <c r="H49" s="301"/>
      <c r="I49" s="13"/>
      <c r="J49" s="6"/>
      <c r="K49" s="68" t="s">
        <v>40</v>
      </c>
      <c r="L49" s="46"/>
      <c r="M49" s="46"/>
      <c r="N49" s="46"/>
      <c r="O49" s="46"/>
      <c r="P49" s="46"/>
      <c r="Q49" s="221"/>
      <c r="R49" s="222"/>
    </row>
    <row r="50" spans="2:32" x14ac:dyDescent="0.25">
      <c r="B50" s="6"/>
      <c r="C50" s="6"/>
      <c r="D50" s="6"/>
      <c r="E50" s="13"/>
      <c r="F50" s="13"/>
      <c r="G50" s="13"/>
      <c r="H50" s="301"/>
      <c r="I50" s="13"/>
      <c r="J50" s="6"/>
      <c r="K50" s="69" t="s">
        <v>41</v>
      </c>
      <c r="Q50" s="209"/>
      <c r="R50" s="223"/>
    </row>
    <row r="51" spans="2:32" x14ac:dyDescent="0.25">
      <c r="B51" s="6"/>
      <c r="C51" s="6"/>
      <c r="D51" s="6"/>
      <c r="E51" s="13"/>
      <c r="F51" s="13"/>
      <c r="G51" s="13"/>
      <c r="H51" s="301"/>
      <c r="I51" s="13"/>
      <c r="J51" s="6"/>
      <c r="K51" s="69" t="s">
        <v>42</v>
      </c>
      <c r="Q51" s="209"/>
      <c r="R51" s="223"/>
    </row>
    <row r="52" spans="2:32" x14ac:dyDescent="0.25">
      <c r="B52" s="6"/>
      <c r="C52" s="6"/>
      <c r="D52" s="6"/>
      <c r="E52" s="13"/>
      <c r="F52" s="13"/>
      <c r="G52" s="13"/>
      <c r="H52" s="301"/>
      <c r="I52" s="13"/>
      <c r="J52" s="6"/>
      <c r="K52" s="69" t="s">
        <v>43</v>
      </c>
      <c r="Q52" s="209"/>
      <c r="R52" s="223"/>
    </row>
    <row r="53" spans="2:32" x14ac:dyDescent="0.25">
      <c r="B53" s="6"/>
      <c r="C53" s="6"/>
      <c r="D53" s="6"/>
      <c r="E53" s="13"/>
      <c r="F53" s="13"/>
      <c r="G53" s="13"/>
      <c r="H53" s="301"/>
      <c r="I53" s="13"/>
      <c r="J53" s="6"/>
      <c r="K53" s="69" t="s">
        <v>44</v>
      </c>
      <c r="Q53" s="209"/>
      <c r="R53" s="223"/>
    </row>
    <row r="54" spans="2:32" x14ac:dyDescent="0.25">
      <c r="B54" s="6"/>
      <c r="C54" s="6"/>
      <c r="D54" s="6"/>
      <c r="E54" s="13"/>
      <c r="F54" s="13"/>
      <c r="G54" s="13"/>
      <c r="H54" s="301"/>
      <c r="I54" s="13"/>
      <c r="J54" s="6"/>
      <c r="K54" s="69" t="s">
        <v>45</v>
      </c>
      <c r="L54" s="46"/>
      <c r="M54" s="46"/>
      <c r="N54" s="46"/>
      <c r="O54" s="46"/>
      <c r="Q54" s="209"/>
      <c r="R54" s="223"/>
    </row>
    <row r="55" spans="2:32" x14ac:dyDescent="0.25">
      <c r="B55" s="6"/>
      <c r="C55" s="6"/>
      <c r="D55" s="6"/>
      <c r="E55" s="13"/>
      <c r="F55" s="13"/>
      <c r="G55" s="13"/>
      <c r="H55" s="301"/>
      <c r="I55" s="13"/>
      <c r="J55" s="6"/>
      <c r="K55" s="69" t="s">
        <v>46</v>
      </c>
      <c r="L55" s="46"/>
      <c r="M55" s="46"/>
      <c r="N55" s="46"/>
      <c r="O55" s="46"/>
      <c r="Q55" s="209"/>
      <c r="R55" s="223"/>
    </row>
    <row r="56" spans="2:32" x14ac:dyDescent="0.25">
      <c r="K56" s="69" t="s">
        <v>47</v>
      </c>
      <c r="L56" s="46"/>
      <c r="M56" s="46"/>
      <c r="N56" s="46"/>
      <c r="O56" s="46"/>
      <c r="P56" s="46"/>
      <c r="Q56" s="209"/>
      <c r="R56" s="223"/>
    </row>
    <row r="57" spans="2:32" x14ac:dyDescent="0.25">
      <c r="K57" s="69" t="s">
        <v>48</v>
      </c>
      <c r="L57" s="394">
        <v>4240</v>
      </c>
      <c r="M57" s="52">
        <v>4237</v>
      </c>
      <c r="N57" s="46">
        <v>4242</v>
      </c>
      <c r="O57" s="67">
        <v>4244</v>
      </c>
      <c r="P57" s="67">
        <v>4254</v>
      </c>
      <c r="Q57" s="209"/>
      <c r="R57" s="223"/>
    </row>
    <row r="58" spans="2:32" x14ac:dyDescent="0.25">
      <c r="K58" s="69" t="s">
        <v>49</v>
      </c>
      <c r="L58" s="394">
        <v>4240</v>
      </c>
      <c r="M58" s="52">
        <v>4237</v>
      </c>
      <c r="N58" s="46">
        <v>4242</v>
      </c>
      <c r="O58" s="67">
        <v>4244</v>
      </c>
      <c r="P58" s="67">
        <v>4254</v>
      </c>
      <c r="Q58" s="209"/>
      <c r="R58" s="223"/>
    </row>
    <row r="59" spans="2:32" x14ac:dyDescent="0.25">
      <c r="K59" s="68" t="s">
        <v>50</v>
      </c>
      <c r="L59" s="394">
        <v>4255</v>
      </c>
      <c r="M59" s="281">
        <v>4241</v>
      </c>
      <c r="N59" s="281">
        <v>4255</v>
      </c>
      <c r="O59" s="46">
        <v>4238</v>
      </c>
      <c r="P59" s="46"/>
      <c r="Q59" s="209"/>
      <c r="R59" s="223"/>
      <c r="T59" s="218">
        <v>4237</v>
      </c>
      <c r="U59" s="218">
        <v>4238</v>
      </c>
      <c r="V59" s="163">
        <v>4240</v>
      </c>
      <c r="W59" s="141">
        <v>4241</v>
      </c>
      <c r="X59" s="141">
        <v>4242</v>
      </c>
      <c r="Y59" s="219">
        <v>4243</v>
      </c>
      <c r="Z59" s="219">
        <v>4244</v>
      </c>
      <c r="AA59" s="127">
        <v>4255</v>
      </c>
      <c r="AF59" s="326">
        <v>4254</v>
      </c>
    </row>
    <row r="60" spans="2:32" x14ac:dyDescent="0.25">
      <c r="K60" s="68" t="s">
        <v>51</v>
      </c>
      <c r="L60" s="394">
        <v>4255</v>
      </c>
      <c r="M60" s="281">
        <v>4241</v>
      </c>
      <c r="N60" s="281">
        <v>4255</v>
      </c>
      <c r="O60" s="46">
        <v>4238</v>
      </c>
      <c r="P60" s="46"/>
      <c r="Q60" s="209"/>
      <c r="R60" s="223"/>
      <c r="T60" s="128"/>
      <c r="U60" s="128"/>
      <c r="V60" s="128"/>
      <c r="W60" s="128"/>
      <c r="X60" s="128"/>
      <c r="Y60" s="128"/>
      <c r="Z60" s="128"/>
      <c r="AA60" s="128"/>
    </row>
    <row r="61" spans="2:32" x14ac:dyDescent="0.25">
      <c r="K61" s="68" t="s">
        <v>52</v>
      </c>
      <c r="L61" s="67"/>
      <c r="M61" s="46"/>
      <c r="N61" s="67"/>
      <c r="O61" s="67"/>
      <c r="P61" s="46"/>
      <c r="Q61" s="209"/>
      <c r="R61" s="223"/>
      <c r="S61" s="125"/>
      <c r="T61" s="373">
        <v>2</v>
      </c>
      <c r="U61" s="373">
        <v>2</v>
      </c>
      <c r="V61" s="373">
        <v>2</v>
      </c>
      <c r="W61" s="373">
        <v>2</v>
      </c>
      <c r="X61" s="373">
        <v>2</v>
      </c>
      <c r="Y61" s="373"/>
      <c r="Z61" s="161">
        <v>2</v>
      </c>
      <c r="AA61" s="373">
        <v>4</v>
      </c>
      <c r="AB61" s="16">
        <f>SUM(T61:AA61)</f>
        <v>16</v>
      </c>
      <c r="AF61" s="6">
        <v>2</v>
      </c>
    </row>
    <row r="62" spans="2:32" x14ac:dyDescent="0.25">
      <c r="K62" s="68">
        <f>K47+1</f>
        <v>5</v>
      </c>
      <c r="L62" s="211">
        <f>L47+7</f>
        <v>45733</v>
      </c>
      <c r="M62" s="211">
        <f t="shared" ref="M62:R62" si="12">M47+7</f>
        <v>45734</v>
      </c>
      <c r="N62" s="211">
        <f t="shared" si="12"/>
        <v>45735</v>
      </c>
      <c r="O62" s="211">
        <f t="shared" si="12"/>
        <v>45736</v>
      </c>
      <c r="P62" s="211">
        <f t="shared" si="12"/>
        <v>45737</v>
      </c>
      <c r="Q62" s="211">
        <f t="shared" si="12"/>
        <v>44282</v>
      </c>
      <c r="R62" s="211">
        <f t="shared" si="12"/>
        <v>44283</v>
      </c>
      <c r="T62" s="7"/>
    </row>
    <row r="63" spans="2:32" x14ac:dyDescent="0.25">
      <c r="K63" s="70"/>
      <c r="L63" s="140" t="s">
        <v>25</v>
      </c>
      <c r="M63" s="140" t="s">
        <v>26</v>
      </c>
      <c r="N63" s="140" t="s">
        <v>27</v>
      </c>
      <c r="O63" s="140" t="s">
        <v>28</v>
      </c>
      <c r="P63" s="140" t="s">
        <v>29</v>
      </c>
      <c r="Q63" s="213" t="s">
        <v>30</v>
      </c>
      <c r="R63" s="214" t="s">
        <v>31</v>
      </c>
      <c r="T63" s="7"/>
    </row>
    <row r="64" spans="2:32" x14ac:dyDescent="0.25">
      <c r="K64" s="68" t="s">
        <v>40</v>
      </c>
      <c r="L64" s="46"/>
      <c r="M64" s="46"/>
      <c r="N64" s="46"/>
      <c r="O64" s="46"/>
      <c r="Q64" s="221"/>
      <c r="R64" s="222"/>
      <c r="T64" s="7"/>
    </row>
    <row r="65" spans="11:32" x14ac:dyDescent="0.25">
      <c r="K65" s="69" t="s">
        <v>41</v>
      </c>
      <c r="L65" s="281"/>
      <c r="M65" s="281"/>
      <c r="N65" s="281"/>
      <c r="O65" s="281"/>
      <c r="P65" s="282">
        <v>4240</v>
      </c>
      <c r="Q65" s="209"/>
      <c r="R65" s="223"/>
      <c r="T65" s="7"/>
    </row>
    <row r="66" spans="11:32" x14ac:dyDescent="0.25">
      <c r="K66" s="69" t="s">
        <v>42</v>
      </c>
      <c r="L66" s="281"/>
      <c r="M66" s="281"/>
      <c r="N66" s="281"/>
      <c r="O66" s="281"/>
      <c r="P66" s="282">
        <v>4240</v>
      </c>
      <c r="Q66" s="209"/>
      <c r="R66" s="223"/>
      <c r="T66" s="7"/>
    </row>
    <row r="67" spans="11:32" x14ac:dyDescent="0.25">
      <c r="K67" s="69" t="s">
        <v>43</v>
      </c>
      <c r="L67" s="281"/>
      <c r="M67" s="281"/>
      <c r="N67" s="281"/>
      <c r="P67" s="282">
        <v>4240</v>
      </c>
      <c r="Q67" s="209"/>
      <c r="R67" s="223"/>
      <c r="T67" s="281"/>
    </row>
    <row r="68" spans="11:32" x14ac:dyDescent="0.25">
      <c r="K68" s="69" t="s">
        <v>44</v>
      </c>
      <c r="P68" s="281"/>
      <c r="Q68" s="209"/>
      <c r="R68" s="223"/>
      <c r="T68" s="281"/>
    </row>
    <row r="69" spans="11:32" x14ac:dyDescent="0.25">
      <c r="K69" s="69" t="s">
        <v>45</v>
      </c>
      <c r="P69" s="281"/>
      <c r="Q69" s="209"/>
      <c r="R69" s="223"/>
    </row>
    <row r="70" spans="11:32" x14ac:dyDescent="0.25">
      <c r="K70" s="69" t="s">
        <v>46</v>
      </c>
      <c r="P70" s="281"/>
      <c r="Q70" s="209"/>
      <c r="R70" s="223"/>
    </row>
    <row r="71" spans="11:32" x14ac:dyDescent="0.25">
      <c r="K71" s="69" t="s">
        <v>47</v>
      </c>
      <c r="O71" s="281"/>
      <c r="P71" s="281"/>
      <c r="Q71" s="209"/>
      <c r="R71" s="223"/>
    </row>
    <row r="72" spans="11:32" x14ac:dyDescent="0.25">
      <c r="K72" s="69" t="s">
        <v>48</v>
      </c>
      <c r="L72" s="378">
        <v>4240</v>
      </c>
      <c r="M72" s="52">
        <v>4237</v>
      </c>
      <c r="N72" s="130">
        <v>4242</v>
      </c>
      <c r="O72" s="130">
        <v>4244</v>
      </c>
      <c r="P72" s="281"/>
      <c r="Q72" s="209"/>
      <c r="R72" s="223"/>
      <c r="T72" s="7"/>
    </row>
    <row r="73" spans="11:32" x14ac:dyDescent="0.25">
      <c r="K73" s="69" t="s">
        <v>49</v>
      </c>
      <c r="L73" s="378">
        <v>4240</v>
      </c>
      <c r="M73" s="333">
        <v>4241</v>
      </c>
      <c r="N73" s="130">
        <v>4242</v>
      </c>
      <c r="O73" s="141">
        <v>4254</v>
      </c>
      <c r="P73" s="67"/>
      <c r="Q73" s="209"/>
      <c r="R73" s="223"/>
      <c r="T73" s="7"/>
    </row>
    <row r="74" spans="11:32" x14ac:dyDescent="0.25">
      <c r="K74" s="68" t="s">
        <v>50</v>
      </c>
      <c r="L74" s="381">
        <v>4243</v>
      </c>
      <c r="M74" s="333">
        <v>4241</v>
      </c>
      <c r="N74" s="335">
        <v>4255</v>
      </c>
      <c r="O74" s="141">
        <v>4254</v>
      </c>
      <c r="P74" s="67"/>
      <c r="Q74" s="209"/>
      <c r="R74" s="223"/>
      <c r="T74" s="218">
        <v>4237</v>
      </c>
      <c r="U74" s="218">
        <v>4238</v>
      </c>
      <c r="V74" s="163">
        <v>4240</v>
      </c>
      <c r="W74" s="141">
        <v>4241</v>
      </c>
      <c r="X74" s="380">
        <v>4242</v>
      </c>
      <c r="Y74" s="219">
        <v>4243</v>
      </c>
      <c r="Z74" s="219">
        <v>4244</v>
      </c>
      <c r="AA74" s="127">
        <v>4255</v>
      </c>
      <c r="AF74" s="326">
        <v>4254</v>
      </c>
    </row>
    <row r="75" spans="11:32" x14ac:dyDescent="0.25">
      <c r="K75" s="68" t="s">
        <v>51</v>
      </c>
      <c r="L75" s="381">
        <v>4243</v>
      </c>
      <c r="M75" s="316">
        <v>4241</v>
      </c>
      <c r="N75" s="335">
        <v>4255</v>
      </c>
      <c r="O75" s="130">
        <v>4238</v>
      </c>
      <c r="Q75" s="209"/>
      <c r="R75" s="223"/>
      <c r="T75" s="128"/>
      <c r="U75" s="128"/>
      <c r="V75" s="128"/>
      <c r="W75" s="128"/>
      <c r="X75" s="128"/>
      <c r="Y75" s="128"/>
      <c r="Z75" s="128"/>
      <c r="AA75" s="128"/>
    </row>
    <row r="76" spans="11:32" x14ac:dyDescent="0.25">
      <c r="K76" s="68" t="s">
        <v>52</v>
      </c>
      <c r="O76" s="130">
        <v>4238</v>
      </c>
      <c r="Q76" s="209"/>
      <c r="R76" s="223"/>
      <c r="S76" s="125"/>
      <c r="T76" s="373">
        <v>1</v>
      </c>
      <c r="U76" s="373">
        <v>2</v>
      </c>
      <c r="V76" s="373">
        <v>5</v>
      </c>
      <c r="W76" s="373">
        <v>2</v>
      </c>
      <c r="X76" s="373">
        <v>2</v>
      </c>
      <c r="Y76" s="373">
        <v>2</v>
      </c>
      <c r="Z76" s="161">
        <v>1</v>
      </c>
      <c r="AA76" s="373">
        <v>2</v>
      </c>
      <c r="AB76" s="16">
        <f>SUM(T76:AA76)</f>
        <v>17</v>
      </c>
      <c r="AF76" s="6">
        <v>2</v>
      </c>
    </row>
    <row r="77" spans="11:32" x14ac:dyDescent="0.25">
      <c r="K77" s="68">
        <f>K62+1</f>
        <v>6</v>
      </c>
      <c r="L77" s="276">
        <f>L62+7</f>
        <v>45740</v>
      </c>
      <c r="M77" s="276">
        <f t="shared" ref="M77:R77" si="13">M62+7</f>
        <v>45741</v>
      </c>
      <c r="N77" s="276">
        <f t="shared" si="13"/>
        <v>45742</v>
      </c>
      <c r="O77" s="276">
        <f t="shared" si="13"/>
        <v>45743</v>
      </c>
      <c r="P77" s="276">
        <f t="shared" si="13"/>
        <v>45744</v>
      </c>
      <c r="Q77" s="211">
        <f t="shared" si="13"/>
        <v>44289</v>
      </c>
      <c r="R77" s="211">
        <f t="shared" si="13"/>
        <v>44290</v>
      </c>
    </row>
    <row r="78" spans="11:32" x14ac:dyDescent="0.25">
      <c r="K78" s="70"/>
      <c r="L78" s="123" t="s">
        <v>25</v>
      </c>
      <c r="M78" s="123" t="s">
        <v>26</v>
      </c>
      <c r="N78" s="123" t="s">
        <v>27</v>
      </c>
      <c r="O78" s="123" t="s">
        <v>28</v>
      </c>
      <c r="P78" s="123" t="s">
        <v>29</v>
      </c>
      <c r="Q78" s="213" t="s">
        <v>30</v>
      </c>
      <c r="R78" s="214" t="s">
        <v>31</v>
      </c>
      <c r="S78" s="126"/>
    </row>
    <row r="79" spans="11:32" x14ac:dyDescent="0.25">
      <c r="K79" s="68" t="s">
        <v>40</v>
      </c>
      <c r="L79" s="123"/>
      <c r="M79" s="123"/>
      <c r="N79" s="123"/>
      <c r="O79" s="123"/>
      <c r="P79" s="123"/>
      <c r="Q79" s="221"/>
      <c r="R79" s="222"/>
      <c r="S79" s="126"/>
    </row>
    <row r="80" spans="11:32" x14ac:dyDescent="0.25">
      <c r="K80" s="69" t="s">
        <v>41</v>
      </c>
      <c r="L80" s="123"/>
      <c r="M80" s="123"/>
      <c r="N80" s="123"/>
      <c r="O80" s="123"/>
      <c r="P80" s="123"/>
      <c r="Q80" s="209"/>
      <c r="R80" s="223"/>
      <c r="S80" s="126"/>
    </row>
    <row r="81" spans="11:32" x14ac:dyDescent="0.25">
      <c r="K81" s="69" t="s">
        <v>42</v>
      </c>
      <c r="L81" s="123"/>
      <c r="M81" s="123"/>
      <c r="N81" s="123"/>
      <c r="O81" s="123"/>
      <c r="P81" s="123"/>
      <c r="Q81" s="209"/>
      <c r="R81" s="223"/>
      <c r="S81" s="126"/>
    </row>
    <row r="82" spans="11:32" x14ac:dyDescent="0.25">
      <c r="K82" s="69" t="s">
        <v>43</v>
      </c>
      <c r="L82" s="123"/>
      <c r="M82" s="123"/>
      <c r="N82" s="123"/>
      <c r="O82" s="123"/>
      <c r="P82" s="123"/>
      <c r="Q82" s="209"/>
      <c r="R82" s="223"/>
      <c r="S82" s="126"/>
    </row>
    <row r="83" spans="11:32" x14ac:dyDescent="0.25">
      <c r="K83" s="69" t="s">
        <v>44</v>
      </c>
      <c r="L83" s="123"/>
      <c r="M83" s="123"/>
      <c r="N83" s="123"/>
      <c r="O83" s="123"/>
      <c r="P83" s="123"/>
      <c r="Q83" s="209"/>
      <c r="R83" s="223"/>
      <c r="S83" s="126"/>
    </row>
    <row r="84" spans="11:32" x14ac:dyDescent="0.25">
      <c r="K84" s="69" t="s">
        <v>45</v>
      </c>
      <c r="L84" s="123"/>
      <c r="M84" s="123"/>
      <c r="N84" s="123"/>
      <c r="O84" s="123"/>
      <c r="P84" s="123"/>
      <c r="Q84" s="209"/>
      <c r="R84" s="223"/>
      <c r="S84" s="126"/>
    </row>
    <row r="85" spans="11:32" x14ac:dyDescent="0.25">
      <c r="K85" s="69" t="s">
        <v>46</v>
      </c>
      <c r="L85" s="123"/>
      <c r="M85" s="123"/>
      <c r="N85" s="123"/>
      <c r="O85" s="123"/>
      <c r="P85" s="124"/>
      <c r="Q85" s="209"/>
      <c r="R85" s="223"/>
      <c r="S85" s="126"/>
    </row>
    <row r="86" spans="11:32" x14ac:dyDescent="0.25">
      <c r="K86" s="69" t="s">
        <v>47</v>
      </c>
      <c r="L86" s="123"/>
      <c r="M86" s="123"/>
      <c r="N86" s="123"/>
      <c r="O86" s="123"/>
      <c r="P86" s="123"/>
      <c r="Q86" s="209"/>
      <c r="R86" s="223"/>
      <c r="S86" s="126"/>
    </row>
    <row r="87" spans="11:32" x14ac:dyDescent="0.25">
      <c r="K87" s="69" t="s">
        <v>48</v>
      </c>
      <c r="L87" s="123"/>
      <c r="M87" s="123"/>
      <c r="N87" s="123"/>
      <c r="O87" s="123"/>
      <c r="P87" s="123"/>
      <c r="Q87" s="209"/>
      <c r="R87" s="223"/>
      <c r="S87" s="126"/>
    </row>
    <row r="88" spans="11:32" x14ac:dyDescent="0.25">
      <c r="K88" s="69" t="s">
        <v>49</v>
      </c>
      <c r="L88" s="123"/>
      <c r="M88" s="123"/>
      <c r="N88" s="123"/>
      <c r="O88" s="123"/>
      <c r="P88" s="123"/>
      <c r="Q88" s="209"/>
      <c r="R88" s="223"/>
      <c r="S88" s="126"/>
    </row>
    <row r="89" spans="11:32" x14ac:dyDescent="0.25">
      <c r="K89" s="68" t="s">
        <v>50</v>
      </c>
      <c r="L89" s="123"/>
      <c r="M89" s="123"/>
      <c r="N89" s="123"/>
      <c r="O89" s="123"/>
      <c r="P89" s="123"/>
      <c r="Q89" s="209"/>
      <c r="R89" s="223"/>
      <c r="S89" s="126"/>
      <c r="T89" s="218">
        <v>4237</v>
      </c>
      <c r="U89" s="218">
        <v>4238</v>
      </c>
      <c r="V89" s="163">
        <v>4240</v>
      </c>
      <c r="W89" s="141">
        <v>4241</v>
      </c>
      <c r="X89" s="141">
        <v>4242</v>
      </c>
      <c r="Y89" s="219">
        <v>4243</v>
      </c>
      <c r="Z89" s="219">
        <v>4244</v>
      </c>
      <c r="AA89" s="127">
        <v>4255</v>
      </c>
      <c r="AF89" s="326">
        <v>4254</v>
      </c>
    </row>
    <row r="90" spans="11:32" x14ac:dyDescent="0.25">
      <c r="K90" s="68" t="s">
        <v>51</v>
      </c>
      <c r="L90" s="123"/>
      <c r="M90" s="123"/>
      <c r="N90" s="123"/>
      <c r="O90" s="123"/>
      <c r="P90" s="123"/>
      <c r="Q90" s="209"/>
      <c r="R90" s="223"/>
      <c r="S90" s="126"/>
      <c r="T90" s="128"/>
      <c r="U90" s="128"/>
      <c r="V90" s="128"/>
      <c r="W90" s="128"/>
      <c r="X90" s="128"/>
      <c r="Y90" s="128"/>
      <c r="Z90" s="128"/>
      <c r="AA90" s="128"/>
    </row>
    <row r="91" spans="11:32" ht="15.6" customHeight="1" x14ac:dyDescent="0.25">
      <c r="K91" s="68" t="s">
        <v>52</v>
      </c>
      <c r="L91" s="124"/>
      <c r="M91" s="124"/>
      <c r="N91" s="124"/>
      <c r="O91" s="123"/>
      <c r="P91" s="123"/>
      <c r="Q91" s="209"/>
      <c r="R91" s="223"/>
      <c r="S91" s="126"/>
      <c r="T91" s="125"/>
      <c r="U91" s="125"/>
      <c r="V91" s="125"/>
      <c r="W91" s="125"/>
      <c r="X91" s="125"/>
      <c r="Y91" s="125"/>
      <c r="Z91" s="125"/>
      <c r="AA91" s="125"/>
    </row>
    <row r="92" spans="11:32" x14ac:dyDescent="0.25">
      <c r="K92" s="68">
        <f>K77+1</f>
        <v>7</v>
      </c>
      <c r="L92" s="212">
        <f>L77+7</f>
        <v>45747</v>
      </c>
      <c r="M92" s="212">
        <f t="shared" ref="M92:R92" si="14">M77+7</f>
        <v>45748</v>
      </c>
      <c r="N92" s="212">
        <f t="shared" si="14"/>
        <v>45749</v>
      </c>
      <c r="O92" s="212">
        <f t="shared" si="14"/>
        <v>45750</v>
      </c>
      <c r="P92" s="212">
        <f t="shared" si="14"/>
        <v>45751</v>
      </c>
      <c r="Q92" s="211">
        <f t="shared" si="14"/>
        <v>44296</v>
      </c>
      <c r="R92" s="211">
        <f t="shared" si="14"/>
        <v>44297</v>
      </c>
    </row>
    <row r="93" spans="11:32" x14ac:dyDescent="0.25">
      <c r="K93" s="70"/>
      <c r="L93" s="46" t="s">
        <v>25</v>
      </c>
      <c r="M93" s="46" t="s">
        <v>26</v>
      </c>
      <c r="N93" s="46" t="s">
        <v>27</v>
      </c>
      <c r="O93" s="46" t="s">
        <v>28</v>
      </c>
      <c r="P93" s="46" t="s">
        <v>29</v>
      </c>
      <c r="Q93" s="213" t="s">
        <v>30</v>
      </c>
      <c r="R93" s="214" t="s">
        <v>31</v>
      </c>
    </row>
    <row r="94" spans="11:32" x14ac:dyDescent="0.25">
      <c r="K94" s="68" t="s">
        <v>40</v>
      </c>
      <c r="L94" s="46"/>
      <c r="M94" s="46"/>
      <c r="N94" s="46"/>
      <c r="O94" s="46"/>
      <c r="Q94" s="221"/>
      <c r="R94" s="222"/>
    </row>
    <row r="95" spans="11:32" x14ac:dyDescent="0.25">
      <c r="K95" s="69" t="s">
        <v>41</v>
      </c>
      <c r="L95" s="46"/>
      <c r="M95" s="46"/>
      <c r="N95" s="182">
        <v>4243</v>
      </c>
      <c r="O95" s="46"/>
      <c r="P95" s="182">
        <v>4242</v>
      </c>
      <c r="Q95" s="209"/>
      <c r="R95" s="223"/>
    </row>
    <row r="96" spans="11:32" x14ac:dyDescent="0.25">
      <c r="K96" s="69" t="s">
        <v>42</v>
      </c>
      <c r="L96" s="46"/>
      <c r="M96" s="46"/>
      <c r="N96" s="182">
        <v>4243</v>
      </c>
      <c r="O96" s="46"/>
      <c r="P96" s="182">
        <v>4242</v>
      </c>
      <c r="Q96" s="209"/>
      <c r="R96" s="223"/>
    </row>
    <row r="97" spans="11:32" x14ac:dyDescent="0.25">
      <c r="K97" s="69" t="s">
        <v>43</v>
      </c>
      <c r="L97" s="46"/>
      <c r="M97" s="46"/>
      <c r="N97" s="182">
        <v>4243</v>
      </c>
      <c r="O97" s="46"/>
      <c r="P97" s="46">
        <v>4242</v>
      </c>
      <c r="Q97" s="209"/>
      <c r="R97" s="223"/>
      <c r="W97" s="126"/>
      <c r="X97" s="126"/>
      <c r="Y97" s="126"/>
      <c r="Z97" s="126"/>
    </row>
    <row r="98" spans="11:32" x14ac:dyDescent="0.25">
      <c r="K98" s="69" t="s">
        <v>44</v>
      </c>
      <c r="L98" s="46"/>
      <c r="M98" s="46"/>
      <c r="N98" s="46">
        <v>4243</v>
      </c>
      <c r="O98" s="46"/>
      <c r="P98" s="46">
        <v>4242</v>
      </c>
      <c r="Q98" s="209"/>
      <c r="R98" s="223"/>
      <c r="W98" s="126"/>
      <c r="X98" s="126"/>
      <c r="Y98" s="126"/>
      <c r="Z98" s="126"/>
    </row>
    <row r="99" spans="11:32" x14ac:dyDescent="0.25">
      <c r="K99" s="69" t="s">
        <v>45</v>
      </c>
      <c r="L99" s="46"/>
      <c r="M99" s="46"/>
      <c r="N99" s="46"/>
      <c r="O99" s="46"/>
      <c r="P99" s="46"/>
      <c r="Q99" s="209"/>
      <c r="R99" s="223"/>
      <c r="W99" s="281"/>
      <c r="X99" s="126"/>
      <c r="Y99" s="67"/>
      <c r="Z99" s="126"/>
    </row>
    <row r="100" spans="11:32" x14ac:dyDescent="0.25">
      <c r="K100" s="69" t="s">
        <v>46</v>
      </c>
      <c r="L100" s="46"/>
      <c r="M100" s="46"/>
      <c r="N100" s="46"/>
      <c r="O100" s="46"/>
      <c r="P100" s="46"/>
      <c r="Q100" s="209"/>
      <c r="R100" s="223"/>
      <c r="W100" s="281"/>
      <c r="X100" s="126"/>
      <c r="Y100" s="67"/>
      <c r="Z100" s="126"/>
    </row>
    <row r="101" spans="11:32" x14ac:dyDescent="0.25">
      <c r="K101" s="69" t="s">
        <v>47</v>
      </c>
      <c r="L101" s="46"/>
      <c r="M101" s="46"/>
      <c r="N101" s="46"/>
      <c r="O101" s="46"/>
      <c r="P101" s="46"/>
      <c r="Q101" s="209"/>
      <c r="R101" s="223"/>
      <c r="W101" s="126"/>
      <c r="X101" s="126"/>
      <c r="Y101" s="126"/>
      <c r="Z101" s="126"/>
    </row>
    <row r="102" spans="11:32" x14ac:dyDescent="0.25">
      <c r="K102" s="69" t="s">
        <v>48</v>
      </c>
      <c r="L102" s="67">
        <v>4254</v>
      </c>
      <c r="M102" s="394">
        <v>4242</v>
      </c>
      <c r="N102" s="46"/>
      <c r="O102" s="281">
        <v>4254</v>
      </c>
      <c r="P102" s="46"/>
      <c r="Q102" s="209"/>
      <c r="R102" s="223"/>
    </row>
    <row r="103" spans="11:32" x14ac:dyDescent="0.25">
      <c r="K103" s="69" t="s">
        <v>49</v>
      </c>
      <c r="L103" s="67">
        <v>4254</v>
      </c>
      <c r="M103" s="394">
        <v>4242</v>
      </c>
      <c r="N103" s="46"/>
      <c r="O103" s="281">
        <v>4254</v>
      </c>
      <c r="P103" s="46"/>
      <c r="Q103" s="209"/>
      <c r="R103" s="223"/>
    </row>
    <row r="104" spans="11:32" x14ac:dyDescent="0.25">
      <c r="K104" s="68" t="s">
        <v>50</v>
      </c>
      <c r="L104" s="394">
        <v>4255</v>
      </c>
      <c r="M104" s="46">
        <v>4241</v>
      </c>
      <c r="N104" s="67"/>
      <c r="O104" s="281">
        <v>4238</v>
      </c>
      <c r="P104" s="67"/>
      <c r="Q104" s="209"/>
      <c r="R104" s="223"/>
      <c r="T104" s="218">
        <v>4237</v>
      </c>
      <c r="U104" s="218">
        <v>4238</v>
      </c>
      <c r="V104" s="163">
        <v>4240</v>
      </c>
      <c r="W104" s="141">
        <v>4241</v>
      </c>
      <c r="X104" s="141">
        <v>4242</v>
      </c>
      <c r="Y104" s="219">
        <v>4243</v>
      </c>
      <c r="Z104" s="219">
        <v>4244</v>
      </c>
      <c r="AA104" s="127">
        <v>4255</v>
      </c>
      <c r="AF104" s="326">
        <v>4254</v>
      </c>
    </row>
    <row r="105" spans="11:32" x14ac:dyDescent="0.25">
      <c r="K105" s="68" t="s">
        <v>51</v>
      </c>
      <c r="L105" s="394">
        <v>4255</v>
      </c>
      <c r="M105" s="46">
        <v>4241</v>
      </c>
      <c r="N105" s="67"/>
      <c r="O105" s="281">
        <v>4238</v>
      </c>
      <c r="P105" s="67"/>
      <c r="Q105" s="209"/>
      <c r="R105" s="223"/>
      <c r="T105" s="128"/>
      <c r="U105" s="128"/>
      <c r="V105" s="128"/>
      <c r="W105" s="128"/>
      <c r="X105" s="128"/>
      <c r="Y105" s="128"/>
      <c r="Z105" s="128"/>
      <c r="AA105" s="128"/>
    </row>
    <row r="106" spans="11:32" x14ac:dyDescent="0.25">
      <c r="K106" s="68" t="s">
        <v>52</v>
      </c>
      <c r="L106" s="46"/>
      <c r="M106" s="67"/>
      <c r="N106" s="46"/>
      <c r="O106" s="46"/>
      <c r="P106" s="46"/>
      <c r="Q106" s="209"/>
      <c r="R106" s="223"/>
      <c r="S106" s="125"/>
      <c r="T106" s="125"/>
      <c r="U106" s="125">
        <v>2</v>
      </c>
      <c r="V106" s="125"/>
      <c r="W106" s="125">
        <v>2</v>
      </c>
      <c r="X106" s="125">
        <v>2</v>
      </c>
      <c r="Y106" s="125">
        <v>3</v>
      </c>
      <c r="Z106" s="125"/>
      <c r="AA106" s="125">
        <v>2</v>
      </c>
      <c r="AB106" s="16">
        <f>SUM(T106:AA106)</f>
        <v>11</v>
      </c>
      <c r="AF106" s="6">
        <v>4</v>
      </c>
    </row>
    <row r="107" spans="11:32" x14ac:dyDescent="0.25">
      <c r="K107" s="413">
        <f>K92+1</f>
        <v>8</v>
      </c>
      <c r="L107" s="212">
        <f>L92+7</f>
        <v>45754</v>
      </c>
      <c r="M107" s="212">
        <f t="shared" ref="M107:R107" si="15">M92+7</f>
        <v>45755</v>
      </c>
      <c r="N107" s="212">
        <f t="shared" si="15"/>
        <v>45756</v>
      </c>
      <c r="O107" s="212">
        <f t="shared" si="15"/>
        <v>45757</v>
      </c>
      <c r="P107" s="212">
        <f t="shared" si="15"/>
        <v>45758</v>
      </c>
      <c r="Q107" s="211">
        <f t="shared" si="15"/>
        <v>44303</v>
      </c>
      <c r="R107" s="211">
        <f t="shared" si="15"/>
        <v>44304</v>
      </c>
    </row>
    <row r="108" spans="11:32" x14ac:dyDescent="0.25">
      <c r="K108" s="414"/>
      <c r="L108" s="46" t="s">
        <v>25</v>
      </c>
      <c r="M108" s="46" t="s">
        <v>26</v>
      </c>
      <c r="N108" s="46" t="s">
        <v>27</v>
      </c>
      <c r="O108" s="46" t="s">
        <v>28</v>
      </c>
      <c r="P108" s="46" t="s">
        <v>29</v>
      </c>
      <c r="Q108" s="213" t="s">
        <v>30</v>
      </c>
      <c r="R108" s="214" t="s">
        <v>31</v>
      </c>
    </row>
    <row r="109" spans="11:32" x14ac:dyDescent="0.25">
      <c r="K109" s="68" t="s">
        <v>40</v>
      </c>
      <c r="L109" s="46"/>
      <c r="M109" s="46"/>
      <c r="N109" s="46"/>
      <c r="O109" s="46"/>
      <c r="P109" s="67"/>
      <c r="Q109" s="221"/>
      <c r="R109" s="222"/>
    </row>
    <row r="110" spans="11:32" x14ac:dyDescent="0.25">
      <c r="K110" s="69" t="s">
        <v>41</v>
      </c>
      <c r="L110" s="46"/>
      <c r="M110" s="46"/>
      <c r="N110" s="46"/>
      <c r="O110" s="46"/>
      <c r="P110" s="180">
        <v>4237</v>
      </c>
      <c r="Q110" s="209"/>
      <c r="R110" s="223"/>
    </row>
    <row r="111" spans="11:32" x14ac:dyDescent="0.25">
      <c r="K111" s="69" t="s">
        <v>42</v>
      </c>
      <c r="L111" s="46"/>
      <c r="M111" s="46"/>
      <c r="N111" s="46"/>
      <c r="O111" s="46"/>
      <c r="P111" s="180">
        <v>4237</v>
      </c>
      <c r="Q111" s="209"/>
      <c r="R111" s="223"/>
      <c r="T111" s="126"/>
    </row>
    <row r="112" spans="11:32" x14ac:dyDescent="0.25">
      <c r="K112" s="69" t="s">
        <v>43</v>
      </c>
      <c r="L112" s="46"/>
      <c r="M112" s="46"/>
      <c r="N112" s="46"/>
      <c r="O112" s="46"/>
      <c r="P112" s="180">
        <v>4238</v>
      </c>
      <c r="Q112" s="209"/>
      <c r="R112" s="223"/>
      <c r="T112" s="67"/>
    </row>
    <row r="113" spans="11:37" x14ac:dyDescent="0.25">
      <c r="K113" s="69" t="s">
        <v>44</v>
      </c>
      <c r="L113" s="46"/>
      <c r="M113" s="46"/>
      <c r="N113" s="46"/>
      <c r="O113" s="46"/>
      <c r="P113" s="180">
        <v>4238</v>
      </c>
      <c r="Q113" s="209"/>
      <c r="R113" s="223"/>
      <c r="T113" s="67"/>
    </row>
    <row r="114" spans="11:37" x14ac:dyDescent="0.25">
      <c r="K114" s="69" t="s">
        <v>45</v>
      </c>
      <c r="L114" s="46"/>
      <c r="M114" s="46"/>
      <c r="N114" s="46"/>
      <c r="O114" s="46"/>
      <c r="P114" s="46"/>
      <c r="Q114" s="209"/>
      <c r="R114" s="223"/>
      <c r="T114" s="281"/>
    </row>
    <row r="115" spans="11:37" x14ac:dyDescent="0.25">
      <c r="K115" s="69" t="s">
        <v>46</v>
      </c>
      <c r="L115" s="46"/>
      <c r="M115" s="46"/>
      <c r="N115" s="67"/>
      <c r="O115" s="46"/>
      <c r="P115" s="46"/>
      <c r="Q115" s="209"/>
      <c r="R115" s="223"/>
      <c r="T115" s="130"/>
    </row>
    <row r="116" spans="11:37" x14ac:dyDescent="0.25">
      <c r="K116" s="69" t="s">
        <v>47</v>
      </c>
      <c r="L116" s="46"/>
      <c r="M116" s="46"/>
      <c r="N116" s="46"/>
      <c r="O116" s="46"/>
      <c r="P116" s="46"/>
      <c r="Q116" s="209"/>
      <c r="R116" s="223"/>
    </row>
    <row r="117" spans="11:37" x14ac:dyDescent="0.25">
      <c r="K117" s="69" t="s">
        <v>48</v>
      </c>
      <c r="L117" s="67">
        <v>4254</v>
      </c>
      <c r="M117" s="281">
        <v>4254</v>
      </c>
      <c r="N117" s="281">
        <v>4255</v>
      </c>
      <c r="O117" s="394">
        <v>4242</v>
      </c>
      <c r="P117" s="46"/>
      <c r="Q117" s="209"/>
      <c r="R117" s="223"/>
    </row>
    <row r="118" spans="11:37" x14ac:dyDescent="0.25">
      <c r="K118" s="69" t="s">
        <v>49</v>
      </c>
      <c r="L118" s="67">
        <v>4254</v>
      </c>
      <c r="M118" s="46">
        <v>4254</v>
      </c>
      <c r="N118" s="281">
        <v>4255</v>
      </c>
      <c r="O118" s="394">
        <v>4242</v>
      </c>
      <c r="P118" s="46"/>
      <c r="Q118" s="209"/>
      <c r="R118" s="223"/>
    </row>
    <row r="119" spans="11:37" x14ac:dyDescent="0.25">
      <c r="K119" s="68" t="s">
        <v>50</v>
      </c>
      <c r="L119" s="448">
        <v>4243</v>
      </c>
      <c r="M119" s="448">
        <v>4241</v>
      </c>
      <c r="N119" s="281">
        <v>4238</v>
      </c>
      <c r="O119" s="394">
        <v>4242</v>
      </c>
      <c r="P119" s="46"/>
      <c r="Q119" s="209"/>
      <c r="R119" s="223"/>
      <c r="T119" s="218">
        <v>4237</v>
      </c>
      <c r="U119" s="218">
        <v>4238</v>
      </c>
      <c r="V119" s="163">
        <v>4240</v>
      </c>
      <c r="W119" s="141">
        <v>4241</v>
      </c>
      <c r="X119" s="141">
        <v>4242</v>
      </c>
      <c r="Y119" s="219">
        <v>4243</v>
      </c>
      <c r="Z119" s="219">
        <v>4244</v>
      </c>
      <c r="AA119" s="127">
        <v>4255</v>
      </c>
      <c r="AF119" s="326">
        <v>4254</v>
      </c>
    </row>
    <row r="120" spans="11:37" x14ac:dyDescent="0.25">
      <c r="K120" s="68" t="s">
        <v>51</v>
      </c>
      <c r="L120" s="448">
        <v>4243</v>
      </c>
      <c r="M120" s="448">
        <v>4241</v>
      </c>
      <c r="N120" s="281">
        <v>4238</v>
      </c>
      <c r="O120" s="394">
        <v>4242</v>
      </c>
      <c r="P120" s="46"/>
      <c r="Q120" s="209"/>
      <c r="R120" s="223"/>
      <c r="T120" s="128"/>
      <c r="U120" s="128"/>
      <c r="V120" s="128"/>
      <c r="W120" s="128"/>
      <c r="X120" s="128"/>
      <c r="Y120" s="128"/>
      <c r="Z120" s="128"/>
      <c r="AA120" s="128"/>
    </row>
    <row r="121" spans="11:37" x14ac:dyDescent="0.25">
      <c r="K121" s="68" t="s">
        <v>52</v>
      </c>
      <c r="L121" s="448">
        <v>4243</v>
      </c>
      <c r="M121" s="46"/>
      <c r="N121" s="46"/>
      <c r="O121" s="67"/>
      <c r="P121" s="46"/>
      <c r="Q121" s="209"/>
      <c r="R121" s="223"/>
      <c r="S121" s="125"/>
      <c r="T121" s="125">
        <v>2</v>
      </c>
      <c r="U121" s="125">
        <v>4</v>
      </c>
      <c r="V121" s="125">
        <v>0</v>
      </c>
      <c r="W121" s="125">
        <v>2</v>
      </c>
      <c r="X121" s="125">
        <v>4</v>
      </c>
      <c r="Y121" s="125">
        <v>3</v>
      </c>
      <c r="Z121" s="125"/>
      <c r="AA121" s="125">
        <v>2</v>
      </c>
      <c r="AB121" s="16">
        <f>SUM(T121:AA121)</f>
        <v>17</v>
      </c>
      <c r="AF121" s="6">
        <v>2</v>
      </c>
    </row>
    <row r="122" spans="11:37" x14ac:dyDescent="0.25">
      <c r="K122" s="68">
        <f>K107+1</f>
        <v>9</v>
      </c>
      <c r="L122" s="211">
        <f>L107+7</f>
        <v>45761</v>
      </c>
      <c r="M122" s="211">
        <f t="shared" ref="M122:R122" si="16">M107+7</f>
        <v>45762</v>
      </c>
      <c r="N122" s="211">
        <f t="shared" si="16"/>
        <v>45763</v>
      </c>
      <c r="O122" s="211">
        <f t="shared" si="16"/>
        <v>45764</v>
      </c>
      <c r="P122" s="212">
        <f t="shared" si="16"/>
        <v>45765</v>
      </c>
      <c r="Q122" s="211">
        <f t="shared" si="16"/>
        <v>44310</v>
      </c>
      <c r="R122" s="211">
        <f t="shared" si="16"/>
        <v>44311</v>
      </c>
    </row>
    <row r="123" spans="11:37" x14ac:dyDescent="0.25">
      <c r="K123" s="70"/>
      <c r="L123" s="140" t="s">
        <v>25</v>
      </c>
      <c r="M123" s="140" t="s">
        <v>26</v>
      </c>
      <c r="N123" s="46" t="s">
        <v>27</v>
      </c>
      <c r="O123" s="140" t="s">
        <v>28</v>
      </c>
      <c r="P123" s="46" t="s">
        <v>29</v>
      </c>
      <c r="Q123" s="213" t="s">
        <v>30</v>
      </c>
      <c r="R123" s="214" t="s">
        <v>31</v>
      </c>
    </row>
    <row r="124" spans="11:37" x14ac:dyDescent="0.25">
      <c r="K124" s="68" t="s">
        <v>40</v>
      </c>
      <c r="L124" s="123"/>
      <c r="M124" s="123"/>
      <c r="N124" s="123"/>
      <c r="O124" s="123"/>
      <c r="P124" s="123"/>
      <c r="Q124" s="221"/>
      <c r="R124" s="222"/>
      <c r="U124" s="7"/>
      <c r="V124" s="7"/>
      <c r="W124" s="7"/>
      <c r="X124" s="7"/>
      <c r="Y124" s="7"/>
      <c r="Z124" s="7"/>
      <c r="AA124" s="7"/>
      <c r="AG124" s="209"/>
      <c r="AH124" s="209"/>
      <c r="AI124" s="209"/>
      <c r="AJ124" s="209"/>
      <c r="AK124" s="106"/>
    </row>
    <row r="125" spans="11:37" x14ac:dyDescent="0.25">
      <c r="K125" s="69" t="s">
        <v>41</v>
      </c>
      <c r="L125" s="123"/>
      <c r="M125" s="123"/>
      <c r="N125" s="123"/>
      <c r="O125" s="123"/>
      <c r="P125" s="123"/>
      <c r="Q125" s="209"/>
      <c r="R125" s="223"/>
      <c r="T125" s="441"/>
      <c r="U125" s="209"/>
      <c r="V125" s="7"/>
      <c r="W125" s="209"/>
      <c r="X125" s="7"/>
      <c r="Y125" s="7"/>
      <c r="Z125" s="7"/>
      <c r="AA125" s="7"/>
      <c r="AG125" s="442"/>
      <c r="AH125" s="442"/>
      <c r="AI125" s="209"/>
      <c r="AJ125" s="442"/>
      <c r="AK125" s="106"/>
    </row>
    <row r="126" spans="11:37" x14ac:dyDescent="0.25">
      <c r="K126" s="69" t="s">
        <v>42</v>
      </c>
      <c r="L126" s="123"/>
      <c r="M126" s="123"/>
      <c r="N126" s="123"/>
      <c r="O126" s="123"/>
      <c r="P126" s="123"/>
      <c r="Q126" s="209"/>
      <c r="R126" s="223"/>
      <c r="U126" s="7"/>
      <c r="V126" s="7"/>
      <c r="W126" s="7"/>
      <c r="X126" s="7"/>
      <c r="Y126" s="7"/>
      <c r="Z126" s="7"/>
      <c r="AA126" s="7"/>
      <c r="AG126" s="209"/>
      <c r="AH126" s="209"/>
      <c r="AI126" s="209"/>
      <c r="AJ126" s="209"/>
      <c r="AK126" s="106"/>
    </row>
    <row r="127" spans="11:37" x14ac:dyDescent="0.25">
      <c r="K127" s="69" t="s">
        <v>43</v>
      </c>
      <c r="L127" s="123"/>
      <c r="M127" s="123"/>
      <c r="N127" s="123"/>
      <c r="O127" s="123"/>
      <c r="P127" s="123"/>
      <c r="Q127" s="209"/>
      <c r="R127" s="223"/>
      <c r="U127" s="7"/>
      <c r="V127" s="7"/>
      <c r="W127" s="7"/>
      <c r="X127" s="7"/>
      <c r="Y127" s="7"/>
      <c r="Z127" s="7"/>
      <c r="AA127" s="7"/>
      <c r="AG127" s="209"/>
      <c r="AH127" s="209"/>
      <c r="AI127" s="209"/>
      <c r="AJ127" s="209"/>
      <c r="AK127" s="106"/>
    </row>
    <row r="128" spans="11:37" x14ac:dyDescent="0.25">
      <c r="K128" s="69" t="s">
        <v>44</v>
      </c>
      <c r="L128" s="123"/>
      <c r="M128" s="123"/>
      <c r="N128" s="123"/>
      <c r="O128" s="123"/>
      <c r="P128" s="123"/>
      <c r="Q128" s="209"/>
      <c r="R128" s="223"/>
      <c r="U128" s="7"/>
      <c r="V128" s="7"/>
      <c r="W128" s="442"/>
      <c r="X128" s="7"/>
      <c r="Y128" s="7"/>
      <c r="Z128" s="7"/>
      <c r="AA128" s="7"/>
      <c r="AG128" s="209"/>
      <c r="AH128" s="209"/>
      <c r="AI128" s="209"/>
      <c r="AJ128" s="209"/>
      <c r="AK128" s="106"/>
    </row>
    <row r="129" spans="11:38" x14ac:dyDescent="0.25">
      <c r="K129" s="69" t="s">
        <v>45</v>
      </c>
      <c r="L129" s="123"/>
      <c r="M129" s="123"/>
      <c r="N129" s="123"/>
      <c r="O129" s="123"/>
      <c r="P129" s="123"/>
      <c r="Q129" s="209"/>
      <c r="R129" s="223"/>
      <c r="U129" s="7"/>
      <c r="V129" s="7"/>
      <c r="W129" s="442"/>
      <c r="X129" s="7"/>
      <c r="Y129" s="7"/>
      <c r="Z129" s="7"/>
      <c r="AA129" s="7"/>
      <c r="AG129" s="209"/>
      <c r="AH129" s="209"/>
      <c r="AJ129" s="209"/>
      <c r="AK129" s="209"/>
    </row>
    <row r="130" spans="11:38" x14ac:dyDescent="0.25">
      <c r="K130" s="69" t="s">
        <v>46</v>
      </c>
      <c r="L130" s="123"/>
      <c r="M130" s="123"/>
      <c r="N130" s="123"/>
      <c r="O130" s="123"/>
      <c r="P130" s="123"/>
      <c r="Q130" s="209"/>
      <c r="R130" s="223"/>
      <c r="U130" s="7"/>
      <c r="V130" s="7"/>
      <c r="W130" s="7"/>
      <c r="X130" s="7"/>
      <c r="Y130" s="7"/>
      <c r="Z130" s="7"/>
      <c r="AA130" s="7"/>
      <c r="AG130" s="209"/>
      <c r="AH130" s="209"/>
      <c r="AI130" s="209"/>
      <c r="AJ130" s="209"/>
      <c r="AK130" s="209"/>
    </row>
    <row r="131" spans="11:38" x14ac:dyDescent="0.25">
      <c r="K131" s="69" t="s">
        <v>47</v>
      </c>
      <c r="L131" s="123"/>
      <c r="M131" s="123"/>
      <c r="N131" s="123"/>
      <c r="O131" s="123"/>
      <c r="P131" s="123"/>
      <c r="Q131" s="209"/>
      <c r="R131" s="223"/>
      <c r="U131" s="7"/>
      <c r="V131" s="7"/>
      <c r="W131" s="7"/>
      <c r="X131" s="7"/>
      <c r="Y131" s="7"/>
      <c r="Z131" s="7"/>
      <c r="AA131" s="7"/>
      <c r="AG131" s="209"/>
      <c r="AH131" s="209"/>
      <c r="AI131" s="209"/>
      <c r="AJ131" s="209"/>
      <c r="AK131" s="209"/>
    </row>
    <row r="132" spans="11:38" x14ac:dyDescent="0.25">
      <c r="K132" s="69" t="s">
        <v>48</v>
      </c>
      <c r="L132" s="123"/>
      <c r="M132" s="123"/>
      <c r="N132" s="123"/>
      <c r="O132" s="123"/>
      <c r="P132" s="123"/>
      <c r="Q132" s="209"/>
      <c r="R132" s="223"/>
      <c r="AK132" s="106"/>
    </row>
    <row r="133" spans="11:38" x14ac:dyDescent="0.25">
      <c r="K133" s="69" t="s">
        <v>49</v>
      </c>
      <c r="L133" s="123"/>
      <c r="M133" s="123"/>
      <c r="N133" s="123"/>
      <c r="O133" s="123"/>
      <c r="P133" s="123"/>
      <c r="Q133" s="209"/>
      <c r="R133" s="223"/>
      <c r="AK133" s="106"/>
    </row>
    <row r="134" spans="11:38" x14ac:dyDescent="0.25">
      <c r="K134" s="68" t="s">
        <v>50</v>
      </c>
      <c r="L134" s="123"/>
      <c r="M134" s="123"/>
      <c r="N134" s="123"/>
      <c r="O134" s="123"/>
      <c r="P134" s="123"/>
      <c r="Q134" s="209"/>
      <c r="R134" s="223"/>
      <c r="T134" s="218">
        <v>4237</v>
      </c>
      <c r="U134" s="218">
        <v>4238</v>
      </c>
      <c r="V134" s="163">
        <v>4240</v>
      </c>
      <c r="W134" s="141">
        <v>4241</v>
      </c>
      <c r="X134" s="141">
        <v>4242</v>
      </c>
      <c r="Y134" s="219">
        <v>4243</v>
      </c>
      <c r="Z134" s="219">
        <v>4244</v>
      </c>
      <c r="AA134" s="127">
        <v>4255</v>
      </c>
      <c r="AF134" s="326">
        <v>4254</v>
      </c>
      <c r="AK134" s="106"/>
      <c r="AL134" s="209"/>
    </row>
    <row r="135" spans="11:38" x14ac:dyDescent="0.25">
      <c r="K135" s="68" t="s">
        <v>51</v>
      </c>
      <c r="L135" s="123"/>
      <c r="M135" s="123"/>
      <c r="N135" s="123"/>
      <c r="O135" s="123"/>
      <c r="P135" s="123"/>
      <c r="Q135" s="209"/>
      <c r="R135" s="223"/>
      <c r="T135" s="128"/>
      <c r="U135" s="128"/>
      <c r="V135" s="128"/>
      <c r="W135" s="128"/>
      <c r="X135" s="128"/>
      <c r="Y135" s="128"/>
      <c r="Z135" s="128"/>
      <c r="AA135" s="128"/>
      <c r="AK135" s="106"/>
    </row>
    <row r="136" spans="11:38" x14ac:dyDescent="0.25">
      <c r="K136" s="68" t="s">
        <v>52</v>
      </c>
      <c r="L136" s="124"/>
      <c r="M136" s="123"/>
      <c r="N136" s="123"/>
      <c r="O136" s="123"/>
      <c r="P136" s="123"/>
      <c r="Q136" s="209"/>
      <c r="R136" s="223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6">
        <f>SUM(T136:AA136)</f>
        <v>0</v>
      </c>
    </row>
    <row r="137" spans="11:38" x14ac:dyDescent="0.25">
      <c r="K137" s="68">
        <f>K122+1</f>
        <v>10</v>
      </c>
      <c r="L137" s="211">
        <f>L122+7</f>
        <v>45768</v>
      </c>
      <c r="M137" s="211">
        <f t="shared" ref="M137:R137" si="17">M122+7</f>
        <v>45769</v>
      </c>
      <c r="N137" s="211">
        <f t="shared" si="17"/>
        <v>45770</v>
      </c>
      <c r="O137" s="211">
        <f t="shared" si="17"/>
        <v>45771</v>
      </c>
      <c r="P137" s="211">
        <f t="shared" si="17"/>
        <v>45772</v>
      </c>
      <c r="Q137" s="276">
        <f t="shared" si="17"/>
        <v>44317</v>
      </c>
      <c r="R137" s="211">
        <f t="shared" si="17"/>
        <v>44318</v>
      </c>
    </row>
    <row r="138" spans="11:38" x14ac:dyDescent="0.25">
      <c r="K138" s="70"/>
      <c r="L138" s="140" t="s">
        <v>25</v>
      </c>
      <c r="M138" s="140" t="s">
        <v>26</v>
      </c>
      <c r="N138" s="140" t="s">
        <v>27</v>
      </c>
      <c r="O138" s="140" t="s">
        <v>28</v>
      </c>
      <c r="P138" s="140" t="s">
        <v>29</v>
      </c>
      <c r="Q138" s="277" t="s">
        <v>30</v>
      </c>
      <c r="R138" s="214" t="s">
        <v>31</v>
      </c>
    </row>
    <row r="139" spans="11:38" x14ac:dyDescent="0.25">
      <c r="K139" s="68" t="s">
        <v>40</v>
      </c>
      <c r="L139" s="46"/>
      <c r="M139" s="46"/>
      <c r="N139" s="46"/>
      <c r="O139" s="46"/>
      <c r="P139" s="180">
        <v>4244</v>
      </c>
      <c r="Q139" s="257"/>
      <c r="R139" s="222"/>
    </row>
    <row r="140" spans="11:38" x14ac:dyDescent="0.25">
      <c r="K140" s="69" t="s">
        <v>41</v>
      </c>
      <c r="N140" s="46"/>
      <c r="O140" s="46"/>
      <c r="P140" s="180">
        <v>4244</v>
      </c>
      <c r="Q140" s="253"/>
      <c r="R140" s="223"/>
    </row>
    <row r="141" spans="11:38" x14ac:dyDescent="0.25">
      <c r="K141" s="69" t="s">
        <v>42</v>
      </c>
      <c r="P141" s="67">
        <v>4244</v>
      </c>
      <c r="Q141" s="253"/>
      <c r="R141" s="223"/>
    </row>
    <row r="142" spans="11:38" x14ac:dyDescent="0.25">
      <c r="K142" s="69" t="s">
        <v>43</v>
      </c>
      <c r="P142" s="67">
        <v>4244</v>
      </c>
      <c r="Q142" s="253"/>
      <c r="R142" s="223"/>
    </row>
    <row r="143" spans="11:38" x14ac:dyDescent="0.25">
      <c r="K143" s="69" t="s">
        <v>44</v>
      </c>
      <c r="P143" s="67">
        <v>4244</v>
      </c>
      <c r="Q143" s="253"/>
      <c r="R143" s="223"/>
      <c r="W143" s="67"/>
      <c r="X143" s="67"/>
    </row>
    <row r="144" spans="11:38" x14ac:dyDescent="0.25">
      <c r="K144" s="69" t="s">
        <v>45</v>
      </c>
      <c r="N144" s="46"/>
      <c r="O144" s="46"/>
      <c r="P144" s="67">
        <v>4244</v>
      </c>
      <c r="Q144" s="253"/>
      <c r="R144" s="223"/>
    </row>
    <row r="145" spans="11:32" x14ac:dyDescent="0.25">
      <c r="K145" s="69" t="s">
        <v>46</v>
      </c>
      <c r="L145" s="46"/>
      <c r="M145" s="46"/>
      <c r="N145" s="46"/>
      <c r="O145" s="46"/>
      <c r="Q145" s="253"/>
      <c r="R145" s="223"/>
    </row>
    <row r="146" spans="11:32" x14ac:dyDescent="0.25">
      <c r="K146" s="69" t="s">
        <v>47</v>
      </c>
      <c r="P146" s="140"/>
      <c r="Q146" s="253"/>
      <c r="R146" s="223"/>
    </row>
    <row r="147" spans="11:32" x14ac:dyDescent="0.25">
      <c r="K147" s="69" t="s">
        <v>48</v>
      </c>
      <c r="L147" s="67">
        <v>4254</v>
      </c>
      <c r="M147" s="281">
        <v>4241</v>
      </c>
      <c r="N147" s="394">
        <v>4242</v>
      </c>
      <c r="O147" s="46">
        <v>4254</v>
      </c>
      <c r="P147" s="140"/>
      <c r="Q147" s="253"/>
      <c r="R147" s="223"/>
    </row>
    <row r="148" spans="11:32" x14ac:dyDescent="0.25">
      <c r="K148" s="69" t="s">
        <v>49</v>
      </c>
      <c r="L148" s="67">
        <v>4254</v>
      </c>
      <c r="M148" s="281">
        <v>4241</v>
      </c>
      <c r="N148" s="394">
        <v>4242</v>
      </c>
      <c r="O148" s="46">
        <v>4254</v>
      </c>
      <c r="P148" s="140"/>
      <c r="Q148" s="253"/>
      <c r="R148" s="223"/>
    </row>
    <row r="149" spans="11:32" x14ac:dyDescent="0.25">
      <c r="K149" s="68" t="s">
        <v>50</v>
      </c>
      <c r="L149" s="46">
        <v>4243</v>
      </c>
      <c r="M149" s="46">
        <v>4254</v>
      </c>
      <c r="N149" s="46">
        <v>4255</v>
      </c>
      <c r="O149" s="46">
        <v>4242</v>
      </c>
      <c r="P149" s="140"/>
      <c r="Q149" s="253"/>
      <c r="R149" s="223"/>
      <c r="T149" s="218">
        <v>4237</v>
      </c>
      <c r="U149" s="218">
        <v>4238</v>
      </c>
      <c r="V149" s="163">
        <v>4240</v>
      </c>
      <c r="W149" s="141">
        <v>4241</v>
      </c>
      <c r="X149" s="141">
        <v>4242</v>
      </c>
      <c r="Y149" s="219">
        <v>4243</v>
      </c>
      <c r="Z149" s="219">
        <v>4244</v>
      </c>
      <c r="AA149" s="127">
        <v>4255</v>
      </c>
      <c r="AF149" s="326">
        <v>4254</v>
      </c>
    </row>
    <row r="150" spans="11:32" x14ac:dyDescent="0.25">
      <c r="K150" s="68" t="s">
        <v>51</v>
      </c>
      <c r="L150" s="46">
        <v>4243</v>
      </c>
      <c r="M150" s="46">
        <v>4254</v>
      </c>
      <c r="N150" s="46">
        <v>4255</v>
      </c>
      <c r="O150" s="46">
        <v>4242</v>
      </c>
      <c r="P150" s="140"/>
      <c r="Q150" s="253"/>
      <c r="R150" s="223"/>
      <c r="T150" s="128"/>
      <c r="U150" s="128"/>
      <c r="V150" s="128"/>
      <c r="W150" s="128"/>
      <c r="X150" s="128"/>
      <c r="Y150" s="128"/>
      <c r="Z150" s="128"/>
      <c r="AA150" s="128"/>
    </row>
    <row r="151" spans="11:32" x14ac:dyDescent="0.25">
      <c r="K151" s="68" t="s">
        <v>52</v>
      </c>
      <c r="L151" s="281"/>
      <c r="N151" s="46"/>
      <c r="O151" s="46"/>
      <c r="P151" s="140"/>
      <c r="Q151" s="253"/>
      <c r="R151" s="223"/>
      <c r="T151" s="125"/>
      <c r="U151" s="125"/>
      <c r="V151" s="125"/>
      <c r="W151" s="125">
        <v>2</v>
      </c>
      <c r="X151" s="125">
        <v>4</v>
      </c>
      <c r="Y151" s="125">
        <v>2</v>
      </c>
      <c r="Z151" s="125">
        <v>2</v>
      </c>
      <c r="AA151" s="125">
        <v>2</v>
      </c>
      <c r="AB151" s="16">
        <f>SUM(T151:AA151)</f>
        <v>12</v>
      </c>
      <c r="AF151" s="6">
        <v>4</v>
      </c>
    </row>
    <row r="152" spans="11:32" x14ac:dyDescent="0.25">
      <c r="K152" s="68">
        <f>K137+1</f>
        <v>11</v>
      </c>
      <c r="L152" s="212">
        <f>L137+7</f>
        <v>45775</v>
      </c>
      <c r="M152" s="211">
        <f t="shared" ref="M152:R152" si="18">M137+7</f>
        <v>45776</v>
      </c>
      <c r="N152" s="212">
        <f t="shared" si="18"/>
        <v>45777</v>
      </c>
      <c r="O152" s="211">
        <f t="shared" si="18"/>
        <v>45778</v>
      </c>
      <c r="P152" s="211">
        <f t="shared" si="18"/>
        <v>45779</v>
      </c>
      <c r="Q152" s="211">
        <f t="shared" si="18"/>
        <v>44324</v>
      </c>
      <c r="R152" s="211">
        <f t="shared" si="18"/>
        <v>44325</v>
      </c>
    </row>
    <row r="153" spans="11:32" x14ac:dyDescent="0.25">
      <c r="K153" s="70"/>
      <c r="L153" s="46" t="s">
        <v>25</v>
      </c>
      <c r="M153" s="140" t="s">
        <v>26</v>
      </c>
      <c r="N153" s="46" t="s">
        <v>27</v>
      </c>
      <c r="O153" s="140" t="s">
        <v>28</v>
      </c>
      <c r="P153" s="140" t="s">
        <v>29</v>
      </c>
      <c r="Q153" s="213" t="s">
        <v>30</v>
      </c>
      <c r="R153" s="214" t="s">
        <v>31</v>
      </c>
    </row>
    <row r="154" spans="11:32" x14ac:dyDescent="0.25">
      <c r="K154" s="68" t="s">
        <v>40</v>
      </c>
      <c r="L154" s="46"/>
      <c r="M154" s="46"/>
      <c r="N154" s="46"/>
      <c r="O154" s="123"/>
      <c r="P154" s="123"/>
      <c r="Q154" s="221"/>
      <c r="R154" s="222"/>
      <c r="U154" s="46"/>
      <c r="V154" s="46"/>
      <c r="W154" s="46"/>
    </row>
    <row r="155" spans="11:32" x14ac:dyDescent="0.25">
      <c r="K155" s="69" t="s">
        <v>41</v>
      </c>
      <c r="L155" s="46"/>
      <c r="M155" s="46"/>
      <c r="N155" s="46"/>
      <c r="O155" s="123"/>
      <c r="P155" s="123"/>
      <c r="Q155" s="209"/>
      <c r="R155" s="223"/>
    </row>
    <row r="156" spans="11:32" x14ac:dyDescent="0.25">
      <c r="K156" s="69" t="s">
        <v>42</v>
      </c>
      <c r="L156" s="46"/>
      <c r="M156" s="46"/>
      <c r="N156" s="46"/>
      <c r="O156" s="123"/>
      <c r="P156" s="123"/>
      <c r="Q156" s="209"/>
      <c r="R156" s="223"/>
    </row>
    <row r="157" spans="11:32" x14ac:dyDescent="0.25">
      <c r="K157" s="69" t="s">
        <v>43</v>
      </c>
      <c r="L157" s="46"/>
      <c r="M157" s="46"/>
      <c r="N157" s="46"/>
      <c r="O157" s="123"/>
      <c r="P157" s="123"/>
      <c r="Q157" s="209"/>
      <c r="R157" s="223"/>
      <c r="U157" s="67"/>
    </row>
    <row r="158" spans="11:32" x14ac:dyDescent="0.25">
      <c r="K158" s="69" t="s">
        <v>44</v>
      </c>
      <c r="L158" s="46"/>
      <c r="M158" s="46"/>
      <c r="N158" s="46"/>
      <c r="O158" s="123"/>
      <c r="P158" s="123"/>
      <c r="Q158" s="209"/>
      <c r="R158" s="223"/>
      <c r="U158" s="67"/>
    </row>
    <row r="159" spans="11:32" x14ac:dyDescent="0.25">
      <c r="K159" s="69" t="s">
        <v>45</v>
      </c>
      <c r="L159" s="46"/>
      <c r="M159" s="46"/>
      <c r="N159" s="46"/>
      <c r="O159" s="123"/>
      <c r="P159" s="123"/>
      <c r="Q159" s="209"/>
      <c r="R159" s="223"/>
    </row>
    <row r="160" spans="11:32" x14ac:dyDescent="0.25">
      <c r="K160" s="69" t="s">
        <v>46</v>
      </c>
      <c r="L160" s="46"/>
      <c r="M160" s="46"/>
      <c r="N160" s="46"/>
      <c r="O160" s="123"/>
      <c r="P160" s="123"/>
      <c r="Q160" s="209"/>
      <c r="R160" s="223"/>
    </row>
    <row r="161" spans="11:32" x14ac:dyDescent="0.25">
      <c r="K161" s="69" t="s">
        <v>47</v>
      </c>
      <c r="L161" s="46"/>
      <c r="M161" s="46"/>
      <c r="N161" s="46"/>
      <c r="O161" s="123"/>
      <c r="P161" s="123"/>
      <c r="Q161" s="209"/>
      <c r="R161" s="223"/>
    </row>
    <row r="162" spans="11:32" x14ac:dyDescent="0.25">
      <c r="K162" s="69" t="s">
        <v>48</v>
      </c>
      <c r="L162" s="394">
        <v>4240</v>
      </c>
      <c r="M162" s="394">
        <v>4242</v>
      </c>
      <c r="N162" s="281">
        <v>4255</v>
      </c>
      <c r="O162" s="123"/>
      <c r="P162" s="123"/>
      <c r="Q162" s="209"/>
      <c r="R162" s="223"/>
    </row>
    <row r="163" spans="11:32" x14ac:dyDescent="0.25">
      <c r="K163" s="69" t="s">
        <v>49</v>
      </c>
      <c r="L163" s="394">
        <v>4240</v>
      </c>
      <c r="M163" s="394">
        <v>4242</v>
      </c>
      <c r="N163" s="281">
        <v>4255</v>
      </c>
      <c r="O163" s="123"/>
      <c r="P163" s="123"/>
      <c r="Q163" s="209"/>
      <c r="R163" s="223"/>
    </row>
    <row r="164" spans="11:32" x14ac:dyDescent="0.25">
      <c r="K164" s="68" t="s">
        <v>50</v>
      </c>
      <c r="L164" s="449">
        <v>4255</v>
      </c>
      <c r="M164" s="46">
        <v>4254</v>
      </c>
      <c r="N164" s="394">
        <v>4240</v>
      </c>
      <c r="O164" s="123"/>
      <c r="P164" s="123"/>
      <c r="Q164" s="209"/>
      <c r="R164" s="223"/>
    </row>
    <row r="165" spans="11:32" x14ac:dyDescent="0.25">
      <c r="K165" s="68" t="s">
        <v>51</v>
      </c>
      <c r="L165" s="449">
        <v>4255</v>
      </c>
      <c r="M165" s="46">
        <v>4254</v>
      </c>
      <c r="N165" s="394">
        <v>4240</v>
      </c>
      <c r="O165" s="123"/>
      <c r="P165" s="123"/>
      <c r="Q165" s="209"/>
      <c r="R165" s="223"/>
      <c r="T165" s="218">
        <v>4237</v>
      </c>
      <c r="U165" s="218">
        <v>4238</v>
      </c>
      <c r="V165" s="163">
        <v>4240</v>
      </c>
      <c r="W165" s="141">
        <v>4241</v>
      </c>
      <c r="X165" s="141">
        <v>4242</v>
      </c>
      <c r="Y165" s="219">
        <v>4243</v>
      </c>
      <c r="Z165" s="219">
        <v>4244</v>
      </c>
      <c r="AA165" s="127">
        <v>4255</v>
      </c>
      <c r="AF165" s="326">
        <v>4254</v>
      </c>
    </row>
    <row r="166" spans="11:32" x14ac:dyDescent="0.25">
      <c r="K166" s="68" t="s">
        <v>52</v>
      </c>
      <c r="L166" s="46"/>
      <c r="M166" s="67"/>
      <c r="N166" s="46"/>
      <c r="O166" s="123"/>
      <c r="P166" s="123"/>
      <c r="Q166" s="209"/>
      <c r="R166" s="223"/>
      <c r="T166" s="128"/>
      <c r="U166" s="128"/>
      <c r="V166" s="128"/>
      <c r="W166" s="128"/>
      <c r="X166" s="128"/>
      <c r="Y166" s="128"/>
      <c r="Z166" s="128"/>
      <c r="AA166" s="128"/>
    </row>
    <row r="167" spans="11:32" x14ac:dyDescent="0.25">
      <c r="K167" s="68">
        <f>K152+1</f>
        <v>12</v>
      </c>
      <c r="L167" s="211">
        <f>L152+7</f>
        <v>45782</v>
      </c>
      <c r="M167" s="211">
        <f t="shared" ref="M167" si="19">L167+1</f>
        <v>45783</v>
      </c>
      <c r="N167" s="211">
        <f t="shared" ref="N167" si="20">M167+1</f>
        <v>45784</v>
      </c>
      <c r="O167" s="211">
        <f t="shared" ref="O167" si="21">N167+1</f>
        <v>45785</v>
      </c>
      <c r="P167" s="212">
        <f t="shared" ref="P167" si="22">O167+1</f>
        <v>45786</v>
      </c>
      <c r="Q167" s="215">
        <f t="shared" ref="Q167" si="23">P167+1</f>
        <v>45787</v>
      </c>
      <c r="R167" s="212">
        <f t="shared" ref="R167" si="24">Q167+1</f>
        <v>45788</v>
      </c>
      <c r="T167" s="125"/>
      <c r="U167" s="125"/>
      <c r="V167" s="125">
        <v>4</v>
      </c>
      <c r="W167" s="125"/>
      <c r="X167" s="125">
        <v>2</v>
      </c>
      <c r="Y167" s="125"/>
      <c r="Z167" s="125"/>
      <c r="AA167" s="125">
        <v>4</v>
      </c>
      <c r="AB167" s="16">
        <f>SUM(T167:AA167)</f>
        <v>10</v>
      </c>
      <c r="AF167" s="6">
        <v>2</v>
      </c>
    </row>
    <row r="168" spans="11:32" x14ac:dyDescent="0.25">
      <c r="K168" s="70"/>
      <c r="L168" s="140" t="s">
        <v>25</v>
      </c>
      <c r="M168" s="140" t="s">
        <v>26</v>
      </c>
      <c r="N168" s="140" t="s">
        <v>27</v>
      </c>
      <c r="O168" s="140" t="s">
        <v>28</v>
      </c>
      <c r="P168" s="46" t="s">
        <v>29</v>
      </c>
      <c r="Q168" s="213" t="s">
        <v>30</v>
      </c>
      <c r="R168" s="214" t="s">
        <v>31</v>
      </c>
    </row>
    <row r="169" spans="11:32" x14ac:dyDescent="0.25">
      <c r="K169" s="68" t="s">
        <v>40</v>
      </c>
      <c r="L169" s="46"/>
      <c r="M169" s="46"/>
      <c r="N169" s="46"/>
      <c r="O169" s="140"/>
      <c r="P169" s="46"/>
      <c r="Q169" s="221"/>
      <c r="R169" s="222"/>
    </row>
    <row r="170" spans="11:32" x14ac:dyDescent="0.25">
      <c r="K170" s="69" t="s">
        <v>41</v>
      </c>
      <c r="L170" s="46"/>
      <c r="M170" s="46"/>
      <c r="N170" s="46"/>
      <c r="O170" s="140"/>
      <c r="Q170" s="209"/>
      <c r="R170" s="223"/>
    </row>
    <row r="171" spans="11:32" x14ac:dyDescent="0.25">
      <c r="K171" s="69" t="s">
        <v>42</v>
      </c>
      <c r="L171" s="46"/>
      <c r="M171" s="46"/>
      <c r="N171" s="46"/>
      <c r="O171" s="140"/>
      <c r="Q171" s="209"/>
      <c r="R171" s="223"/>
    </row>
    <row r="172" spans="11:32" x14ac:dyDescent="0.25">
      <c r="K172" s="69" t="s">
        <v>43</v>
      </c>
      <c r="L172" s="46"/>
      <c r="M172" s="46"/>
      <c r="N172" s="46"/>
      <c r="O172" s="140"/>
      <c r="Q172" s="209"/>
      <c r="R172" s="223"/>
    </row>
    <row r="173" spans="11:32" x14ac:dyDescent="0.25">
      <c r="K173" s="69" t="s">
        <v>44</v>
      </c>
      <c r="L173" s="46"/>
      <c r="M173" s="46"/>
      <c r="N173" s="46"/>
      <c r="O173" s="140"/>
      <c r="Q173" s="209"/>
      <c r="R173" s="223"/>
    </row>
    <row r="174" spans="11:32" x14ac:dyDescent="0.25">
      <c r="K174" s="69" t="s">
        <v>45</v>
      </c>
      <c r="L174" s="46"/>
      <c r="M174" s="46"/>
      <c r="N174" s="46"/>
      <c r="O174" s="140"/>
      <c r="P174" s="46"/>
      <c r="Q174" s="209"/>
      <c r="R174" s="223"/>
    </row>
    <row r="175" spans="11:32" x14ac:dyDescent="0.25">
      <c r="K175" s="69" t="s">
        <v>46</v>
      </c>
      <c r="L175" s="140">
        <v>4240</v>
      </c>
      <c r="M175" s="140">
        <v>4240</v>
      </c>
      <c r="N175" s="140"/>
      <c r="O175" s="140"/>
      <c r="P175" s="46"/>
      <c r="Q175" s="209"/>
      <c r="R175" s="223"/>
    </row>
    <row r="176" spans="11:32" x14ac:dyDescent="0.25">
      <c r="K176" s="69" t="s">
        <v>47</v>
      </c>
      <c r="L176" s="140">
        <v>4240</v>
      </c>
      <c r="M176" s="140">
        <v>4240</v>
      </c>
      <c r="N176" s="140"/>
      <c r="O176" s="140"/>
      <c r="P176" s="46"/>
      <c r="Q176" s="209"/>
      <c r="R176" s="223"/>
    </row>
    <row r="177" spans="11:32" x14ac:dyDescent="0.25">
      <c r="K177" s="69" t="s">
        <v>48</v>
      </c>
      <c r="L177" s="394">
        <v>4254</v>
      </c>
      <c r="M177" s="394"/>
      <c r="N177" s="281"/>
      <c r="O177" s="281"/>
      <c r="P177" s="46"/>
      <c r="Q177" s="209"/>
      <c r="R177" s="223"/>
    </row>
    <row r="178" spans="11:32" x14ac:dyDescent="0.25">
      <c r="K178" s="69" t="s">
        <v>49</v>
      </c>
      <c r="L178" s="394">
        <v>4254</v>
      </c>
      <c r="M178" s="394"/>
      <c r="N178" s="281"/>
      <c r="O178" s="281"/>
      <c r="P178" s="46"/>
      <c r="Q178" s="209"/>
      <c r="R178" s="223"/>
    </row>
    <row r="179" spans="11:32" x14ac:dyDescent="0.25">
      <c r="K179" s="68" t="s">
        <v>50</v>
      </c>
      <c r="L179" s="281"/>
      <c r="M179" s="394"/>
      <c r="N179" s="447"/>
      <c r="O179" s="281"/>
      <c r="P179" s="46"/>
      <c r="Q179" s="209"/>
      <c r="R179" s="223"/>
      <c r="T179" s="218">
        <v>4237</v>
      </c>
      <c r="U179" s="218">
        <v>4238</v>
      </c>
      <c r="V179" s="163">
        <v>4240</v>
      </c>
      <c r="W179" s="141">
        <v>4241</v>
      </c>
      <c r="X179" s="141">
        <v>4242</v>
      </c>
      <c r="Y179" s="219">
        <v>4243</v>
      </c>
      <c r="Z179" s="219">
        <v>4244</v>
      </c>
      <c r="AA179" s="127">
        <v>4255</v>
      </c>
      <c r="AF179" s="326">
        <v>4254</v>
      </c>
    </row>
    <row r="180" spans="11:32" x14ac:dyDescent="0.25">
      <c r="K180" s="68" t="s">
        <v>51</v>
      </c>
      <c r="L180" s="281"/>
      <c r="M180" s="394"/>
      <c r="N180" s="447"/>
      <c r="O180" s="46"/>
      <c r="P180" s="46"/>
      <c r="Q180" s="209"/>
      <c r="R180" s="223"/>
      <c r="T180" s="128"/>
      <c r="U180" s="128"/>
      <c r="V180" s="128"/>
      <c r="W180" s="128"/>
      <c r="X180" s="128"/>
      <c r="Y180" s="128"/>
      <c r="Z180" s="128"/>
      <c r="AA180" s="128"/>
    </row>
    <row r="181" spans="11:32" x14ac:dyDescent="0.25">
      <c r="K181" s="68" t="s">
        <v>52</v>
      </c>
      <c r="L181" s="46"/>
      <c r="M181" s="46"/>
      <c r="N181" s="46"/>
      <c r="O181" s="46"/>
      <c r="P181" s="46"/>
      <c r="Q181" s="209"/>
      <c r="R181" s="223"/>
      <c r="T181" s="125"/>
      <c r="U181" s="125"/>
      <c r="V181" s="125">
        <v>4</v>
      </c>
      <c r="W181" s="125"/>
      <c r="X181" s="125"/>
      <c r="Y181" s="125"/>
      <c r="Z181" s="125"/>
      <c r="AA181" s="125"/>
      <c r="AB181" s="16">
        <f>SUM(T181:AA181)</f>
        <v>4</v>
      </c>
      <c r="AF181" s="6">
        <v>2</v>
      </c>
    </row>
    <row r="182" spans="11:32" x14ac:dyDescent="0.25">
      <c r="K182" s="446">
        <f>K167+1</f>
        <v>13</v>
      </c>
      <c r="L182" s="444">
        <f>L167+7</f>
        <v>45789</v>
      </c>
      <c r="M182" s="445">
        <f t="shared" ref="M182" si="25">L182+1</f>
        <v>45790</v>
      </c>
      <c r="N182" s="445">
        <f t="shared" ref="N182" si="26">M182+1</f>
        <v>45791</v>
      </c>
      <c r="O182" s="445">
        <f t="shared" ref="O182" si="27">N182+1</f>
        <v>45792</v>
      </c>
      <c r="P182" s="445">
        <f t="shared" ref="P182" si="28">O182+1</f>
        <v>45793</v>
      </c>
      <c r="Q182" s="215">
        <f t="shared" ref="Q182" si="29">P182+1</f>
        <v>45794</v>
      </c>
      <c r="R182" s="212">
        <f t="shared" ref="R182" si="30">Q182+1</f>
        <v>45795</v>
      </c>
    </row>
    <row r="183" spans="11:32" x14ac:dyDescent="0.25">
      <c r="K183" s="70"/>
      <c r="L183" s="46" t="s">
        <v>25</v>
      </c>
      <c r="M183" s="140" t="s">
        <v>26</v>
      </c>
      <c r="N183" s="140" t="s">
        <v>27</v>
      </c>
      <c r="O183" s="140" t="s">
        <v>28</v>
      </c>
      <c r="P183" s="140" t="s">
        <v>29</v>
      </c>
      <c r="Q183" s="213" t="s">
        <v>30</v>
      </c>
      <c r="R183" s="214" t="s">
        <v>31</v>
      </c>
    </row>
    <row r="184" spans="11:32" x14ac:dyDescent="0.25">
      <c r="K184" s="68" t="s">
        <v>40</v>
      </c>
      <c r="L184" s="46"/>
      <c r="M184" s="46"/>
      <c r="N184" s="46"/>
      <c r="O184" s="140"/>
      <c r="P184" s="140"/>
      <c r="Q184" s="221"/>
      <c r="R184" s="222"/>
    </row>
    <row r="185" spans="11:32" x14ac:dyDescent="0.25">
      <c r="K185" s="69" t="s">
        <v>41</v>
      </c>
      <c r="L185" s="46"/>
      <c r="M185" s="46"/>
      <c r="N185" s="46"/>
      <c r="O185" s="140"/>
      <c r="P185" s="140"/>
      <c r="Q185" s="209"/>
      <c r="R185" s="223"/>
    </row>
    <row r="186" spans="11:32" x14ac:dyDescent="0.25">
      <c r="K186" s="69" t="s">
        <v>42</v>
      </c>
      <c r="L186" s="46"/>
      <c r="M186" s="46"/>
      <c r="N186" s="46"/>
      <c r="O186" s="140"/>
      <c r="P186" s="140"/>
      <c r="Q186" s="209"/>
      <c r="R186" s="223"/>
    </row>
    <row r="187" spans="11:32" x14ac:dyDescent="0.25">
      <c r="K187" s="69" t="s">
        <v>43</v>
      </c>
      <c r="L187" s="46"/>
      <c r="M187" s="46"/>
      <c r="N187" s="46"/>
      <c r="O187" s="140"/>
      <c r="P187" s="140"/>
      <c r="Q187" s="209"/>
      <c r="R187" s="223"/>
    </row>
    <row r="188" spans="11:32" x14ac:dyDescent="0.25">
      <c r="K188" s="69" t="s">
        <v>44</v>
      </c>
      <c r="L188" s="46"/>
      <c r="M188" s="46"/>
      <c r="N188" s="46"/>
      <c r="O188" s="140"/>
      <c r="P188" s="140"/>
      <c r="Q188" s="209"/>
      <c r="R188" s="223"/>
    </row>
    <row r="189" spans="11:32" x14ac:dyDescent="0.25">
      <c r="K189" s="69" t="s">
        <v>45</v>
      </c>
      <c r="L189" s="46"/>
      <c r="M189" s="46"/>
      <c r="N189" s="46"/>
      <c r="O189" s="140"/>
      <c r="P189" s="140"/>
      <c r="Q189" s="209"/>
      <c r="R189" s="223"/>
    </row>
    <row r="190" spans="11:32" x14ac:dyDescent="0.25">
      <c r="K190" s="69" t="s">
        <v>46</v>
      </c>
      <c r="L190" s="46"/>
      <c r="M190" s="140"/>
      <c r="N190" s="140"/>
      <c r="O190" s="140"/>
      <c r="P190" s="140"/>
      <c r="Q190" s="209"/>
      <c r="R190" s="223"/>
    </row>
    <row r="191" spans="11:32" x14ac:dyDescent="0.25">
      <c r="K191" s="69" t="s">
        <v>47</v>
      </c>
      <c r="L191" s="46"/>
      <c r="M191" s="140"/>
      <c r="N191" s="140"/>
      <c r="O191" s="140"/>
      <c r="P191" s="140"/>
      <c r="Q191" s="209"/>
      <c r="R191" s="223"/>
    </row>
    <row r="192" spans="11:32" x14ac:dyDescent="0.25">
      <c r="K192" s="69" t="s">
        <v>48</v>
      </c>
      <c r="L192" s="67"/>
      <c r="M192" s="66"/>
      <c r="N192" s="216"/>
      <c r="O192" s="140"/>
      <c r="P192" s="140"/>
      <c r="Q192" s="209"/>
      <c r="R192" s="223"/>
    </row>
    <row r="193" spans="11:32" x14ac:dyDescent="0.25">
      <c r="K193" s="69" t="s">
        <v>49</v>
      </c>
      <c r="L193" s="67"/>
      <c r="M193" s="66"/>
      <c r="N193" s="216"/>
      <c r="O193" s="140"/>
      <c r="P193" s="140"/>
      <c r="Q193" s="209"/>
      <c r="R193" s="223"/>
    </row>
    <row r="194" spans="11:32" x14ac:dyDescent="0.25">
      <c r="K194" s="68" t="s">
        <v>50</v>
      </c>
      <c r="L194" s="67"/>
      <c r="M194" s="66"/>
      <c r="N194" s="216"/>
      <c r="O194" s="140"/>
      <c r="P194" s="140"/>
      <c r="Q194" s="209"/>
      <c r="R194" s="223"/>
    </row>
    <row r="195" spans="11:32" x14ac:dyDescent="0.25">
      <c r="K195" s="68" t="s">
        <v>51</v>
      </c>
      <c r="L195" s="46"/>
      <c r="M195" s="46"/>
      <c r="N195" s="46"/>
      <c r="O195" s="140"/>
      <c r="P195" s="140"/>
      <c r="Q195" s="209"/>
      <c r="R195" s="223"/>
      <c r="T195" s="218">
        <v>4237</v>
      </c>
      <c r="U195" s="218">
        <v>4238</v>
      </c>
      <c r="V195" s="163">
        <v>4240</v>
      </c>
      <c r="W195" s="141">
        <v>4241</v>
      </c>
      <c r="X195" s="141">
        <v>4242</v>
      </c>
      <c r="Y195" s="219">
        <v>4243</v>
      </c>
      <c r="Z195" s="219">
        <v>4244</v>
      </c>
      <c r="AA195" s="127">
        <v>4255</v>
      </c>
      <c r="AF195" s="326">
        <v>4254</v>
      </c>
    </row>
    <row r="196" spans="11:32" x14ac:dyDescent="0.25">
      <c r="K196" s="68" t="s">
        <v>52</v>
      </c>
      <c r="L196" s="46"/>
      <c r="M196" s="46"/>
      <c r="N196" s="46"/>
      <c r="O196" s="140"/>
      <c r="P196" s="140"/>
      <c r="Q196" s="209"/>
      <c r="R196" s="223"/>
      <c r="T196" s="128"/>
      <c r="U196" s="128"/>
      <c r="V196" s="128"/>
      <c r="W196" s="128"/>
      <c r="X196" s="128"/>
      <c r="Y196" s="128"/>
      <c r="Z196" s="128"/>
      <c r="AA196" s="128"/>
    </row>
    <row r="197" spans="11:32" x14ac:dyDescent="0.25">
      <c r="K197" s="118">
        <f>K182+1</f>
        <v>14</v>
      </c>
      <c r="L197" s="212">
        <f>L182+7</f>
        <v>45796</v>
      </c>
      <c r="M197" s="212">
        <f>L197+1</f>
        <v>45797</v>
      </c>
      <c r="N197" s="212">
        <f t="shared" ref="N197:R197" si="31">M197+1</f>
        <v>45798</v>
      </c>
      <c r="O197" s="212">
        <f t="shared" si="31"/>
        <v>45799</v>
      </c>
      <c r="P197" s="212">
        <f t="shared" si="31"/>
        <v>45800</v>
      </c>
      <c r="Q197" s="270">
        <f t="shared" si="31"/>
        <v>45801</v>
      </c>
      <c r="R197" s="270">
        <f t="shared" si="31"/>
        <v>45802</v>
      </c>
      <c r="T197" s="125"/>
      <c r="U197" s="125"/>
      <c r="V197" s="125"/>
      <c r="W197" s="125"/>
      <c r="X197" s="125"/>
      <c r="Y197" s="125"/>
      <c r="Z197" s="125"/>
      <c r="AA197" s="125"/>
      <c r="AB197" s="16">
        <f>SUM(T197:AA197)</f>
        <v>0</v>
      </c>
    </row>
    <row r="198" spans="11:32" x14ac:dyDescent="0.25">
      <c r="K198" s="258"/>
      <c r="L198" s="46" t="s">
        <v>25</v>
      </c>
      <c r="M198" s="46" t="s">
        <v>26</v>
      </c>
      <c r="N198" s="46" t="s">
        <v>27</v>
      </c>
      <c r="O198" s="46" t="s">
        <v>28</v>
      </c>
      <c r="P198" s="46" t="s">
        <v>29</v>
      </c>
      <c r="Q198" s="271" t="s">
        <v>30</v>
      </c>
      <c r="R198" s="272" t="s">
        <v>31</v>
      </c>
    </row>
    <row r="199" spans="11:32" x14ac:dyDescent="0.25">
      <c r="K199" s="68" t="s">
        <v>40</v>
      </c>
      <c r="L199" s="46"/>
      <c r="M199" s="46"/>
      <c r="N199" s="46"/>
      <c r="O199" s="46"/>
      <c r="P199" s="46"/>
      <c r="Q199" s="220"/>
      <c r="R199" s="46"/>
    </row>
    <row r="200" spans="11:32" x14ac:dyDescent="0.25">
      <c r="K200" s="69" t="s">
        <v>41</v>
      </c>
      <c r="L200" s="46"/>
      <c r="M200" s="46"/>
      <c r="N200" s="46"/>
      <c r="O200" s="46"/>
      <c r="P200" s="46"/>
      <c r="Q200" s="220"/>
      <c r="R200" s="46"/>
    </row>
    <row r="201" spans="11:32" x14ac:dyDescent="0.25">
      <c r="K201" s="69" t="s">
        <v>42</v>
      </c>
      <c r="L201" s="46"/>
      <c r="M201" s="46"/>
      <c r="N201" s="46"/>
      <c r="O201" s="46"/>
      <c r="P201" s="46"/>
      <c r="Q201" s="220"/>
      <c r="R201" s="46"/>
    </row>
    <row r="202" spans="11:32" x14ac:dyDescent="0.25">
      <c r="K202" s="69" t="s">
        <v>43</v>
      </c>
      <c r="L202" s="46"/>
      <c r="M202" s="46"/>
      <c r="N202" s="46"/>
      <c r="O202" s="46"/>
      <c r="P202" s="46"/>
      <c r="Q202" s="220"/>
      <c r="R202" s="46"/>
    </row>
    <row r="203" spans="11:32" x14ac:dyDescent="0.25">
      <c r="K203" s="69" t="s">
        <v>44</v>
      </c>
      <c r="L203" s="46"/>
      <c r="M203" s="46"/>
      <c r="N203" s="46"/>
      <c r="O203" s="46"/>
      <c r="P203" s="46"/>
      <c r="Q203" s="220"/>
      <c r="R203" s="46"/>
    </row>
    <row r="204" spans="11:32" x14ac:dyDescent="0.25">
      <c r="K204" s="69" t="s">
        <v>45</v>
      </c>
      <c r="L204" s="46"/>
      <c r="M204" s="46"/>
      <c r="N204" s="46"/>
      <c r="O204" s="46"/>
      <c r="P204" s="46"/>
      <c r="Q204" s="220"/>
      <c r="R204" s="46"/>
    </row>
    <row r="205" spans="11:32" x14ac:dyDescent="0.25">
      <c r="K205" s="69" t="s">
        <v>46</v>
      </c>
      <c r="L205" s="46"/>
      <c r="M205" s="46"/>
      <c r="N205" s="46"/>
      <c r="O205" s="46"/>
      <c r="P205" s="46"/>
      <c r="Q205" s="209"/>
      <c r="R205" s="223"/>
    </row>
    <row r="206" spans="11:32" x14ac:dyDescent="0.25">
      <c r="K206" s="69" t="s">
        <v>47</v>
      </c>
      <c r="L206" s="46"/>
      <c r="M206" s="46"/>
      <c r="N206" s="46"/>
      <c r="O206" s="46"/>
      <c r="P206" s="46"/>
      <c r="Q206" s="209"/>
      <c r="R206" s="223"/>
    </row>
    <row r="207" spans="11:32" x14ac:dyDescent="0.25">
      <c r="K207" s="69" t="s">
        <v>48</v>
      </c>
      <c r="P207" s="46"/>
      <c r="Q207" s="220"/>
      <c r="R207" s="46"/>
    </row>
    <row r="208" spans="11:32" x14ac:dyDescent="0.25">
      <c r="K208" s="69" t="s">
        <v>49</v>
      </c>
      <c r="P208" s="46"/>
      <c r="Q208" s="220"/>
      <c r="R208" s="46"/>
    </row>
    <row r="209" spans="11:32" x14ac:dyDescent="0.25">
      <c r="K209" s="68" t="s">
        <v>50</v>
      </c>
      <c r="P209" s="46"/>
      <c r="Q209" s="220"/>
      <c r="R209" s="46"/>
      <c r="T209" s="218">
        <v>4237</v>
      </c>
      <c r="U209" s="218">
        <v>4238</v>
      </c>
      <c r="V209" s="163">
        <v>4240</v>
      </c>
      <c r="W209" s="141">
        <v>4241</v>
      </c>
      <c r="X209" s="141">
        <v>4242</v>
      </c>
      <c r="Y209" s="219">
        <v>4243</v>
      </c>
      <c r="Z209" s="219">
        <v>4244</v>
      </c>
      <c r="AA209" s="127">
        <v>4255</v>
      </c>
      <c r="AF209" s="326">
        <v>4254</v>
      </c>
    </row>
    <row r="210" spans="11:32" x14ac:dyDescent="0.25">
      <c r="K210" s="68" t="s">
        <v>51</v>
      </c>
      <c r="L210" s="46"/>
      <c r="M210" s="46"/>
      <c r="N210" s="46"/>
      <c r="O210" s="46"/>
      <c r="P210" s="46"/>
      <c r="Q210" s="220"/>
      <c r="R210" s="46"/>
      <c r="T210" s="128"/>
      <c r="U210" s="128"/>
      <c r="V210" s="128"/>
      <c r="W210" s="128"/>
      <c r="X210" s="128"/>
      <c r="Y210" s="128"/>
      <c r="Z210" s="128"/>
      <c r="AA210" s="128"/>
    </row>
    <row r="211" spans="11:32" x14ac:dyDescent="0.25">
      <c r="K211" s="68" t="s">
        <v>52</v>
      </c>
      <c r="L211" s="46"/>
      <c r="M211" s="46"/>
      <c r="N211" s="46"/>
      <c r="O211" s="46"/>
      <c r="P211" s="46"/>
      <c r="Q211" s="220"/>
      <c r="R211" s="46"/>
      <c r="T211" s="125"/>
      <c r="U211" s="125"/>
      <c r="V211" s="125"/>
      <c r="W211" s="125"/>
      <c r="X211" s="125"/>
      <c r="Y211" s="125"/>
      <c r="Z211" s="125"/>
      <c r="AA211" s="125"/>
      <c r="AB211" s="16">
        <f>SUM(T211:AA211)</f>
        <v>0</v>
      </c>
    </row>
    <row r="212" spans="11:32" x14ac:dyDescent="0.25">
      <c r="K212" s="118">
        <f>K197+1</f>
        <v>15</v>
      </c>
      <c r="L212" s="212">
        <f>L197+7</f>
        <v>45803</v>
      </c>
      <c r="M212" s="212">
        <f>L212+1</f>
        <v>45804</v>
      </c>
      <c r="N212" s="212">
        <f t="shared" ref="N212:R212" si="32">M212+1</f>
        <v>45805</v>
      </c>
      <c r="O212" s="212">
        <f t="shared" si="32"/>
        <v>45806</v>
      </c>
      <c r="P212" s="212">
        <f t="shared" si="32"/>
        <v>45807</v>
      </c>
      <c r="Q212" s="270">
        <f t="shared" si="32"/>
        <v>45808</v>
      </c>
      <c r="R212" s="212">
        <f t="shared" si="32"/>
        <v>45809</v>
      </c>
      <c r="T212" s="125"/>
      <c r="U212" s="125"/>
      <c r="V212" s="125"/>
      <c r="W212" s="125"/>
      <c r="X212" s="125"/>
      <c r="Y212" s="125"/>
      <c r="Z212" s="125"/>
      <c r="AA212" s="125"/>
      <c r="AB212" s="16">
        <f>SUM(T212:AA212)</f>
        <v>0</v>
      </c>
    </row>
    <row r="213" spans="11:32" x14ac:dyDescent="0.25">
      <c r="K213" s="258"/>
      <c r="L213" s="46" t="s">
        <v>25</v>
      </c>
      <c r="M213" s="46" t="s">
        <v>26</v>
      </c>
      <c r="N213" s="46" t="s">
        <v>27</v>
      </c>
      <c r="O213" s="46" t="s">
        <v>28</v>
      </c>
      <c r="P213" s="46" t="s">
        <v>29</v>
      </c>
      <c r="Q213" s="271" t="s">
        <v>30</v>
      </c>
      <c r="R213" s="214" t="s">
        <v>31</v>
      </c>
    </row>
    <row r="214" spans="11:32" x14ac:dyDescent="0.25">
      <c r="K214" s="118" t="s">
        <v>40</v>
      </c>
      <c r="L214" s="46"/>
      <c r="M214" s="46"/>
      <c r="N214" s="46"/>
      <c r="O214" s="46"/>
      <c r="P214" s="46"/>
      <c r="Q214" s="221"/>
      <c r="R214" s="222"/>
    </row>
    <row r="215" spans="11:32" x14ac:dyDescent="0.25">
      <c r="K215" s="69" t="s">
        <v>41</v>
      </c>
      <c r="L215" s="46"/>
      <c r="M215" s="46"/>
      <c r="N215" s="46"/>
      <c r="O215" s="140"/>
      <c r="P215" s="140"/>
      <c r="Q215" s="209"/>
      <c r="R215" s="223"/>
    </row>
    <row r="216" spans="11:32" x14ac:dyDescent="0.25">
      <c r="K216" s="69" t="s">
        <v>42</v>
      </c>
      <c r="L216" s="46"/>
      <c r="M216" s="46"/>
      <c r="N216" s="46"/>
      <c r="O216" s="140"/>
      <c r="P216" s="140"/>
      <c r="Q216" s="209"/>
      <c r="R216" s="223"/>
    </row>
    <row r="217" spans="11:32" x14ac:dyDescent="0.25">
      <c r="K217" s="69" t="s">
        <v>43</v>
      </c>
      <c r="L217" s="46"/>
      <c r="M217" s="46"/>
      <c r="N217" s="46"/>
      <c r="O217" s="140"/>
      <c r="P217" s="140"/>
      <c r="Q217" s="209"/>
      <c r="R217" s="223"/>
    </row>
    <row r="218" spans="11:32" x14ac:dyDescent="0.25">
      <c r="K218" s="69" t="s">
        <v>44</v>
      </c>
      <c r="L218" s="46"/>
      <c r="M218" s="46"/>
      <c r="N218" s="46"/>
      <c r="O218" s="140"/>
      <c r="P218" s="140"/>
      <c r="Q218" s="209"/>
      <c r="R218" s="223"/>
    </row>
    <row r="219" spans="11:32" x14ac:dyDescent="0.25">
      <c r="K219" s="69" t="s">
        <v>45</v>
      </c>
      <c r="L219" s="46"/>
      <c r="M219" s="46"/>
      <c r="N219" s="46"/>
      <c r="O219" s="140"/>
      <c r="P219" s="140"/>
      <c r="Q219" s="209"/>
      <c r="R219" s="223"/>
    </row>
    <row r="220" spans="11:32" x14ac:dyDescent="0.25">
      <c r="K220" s="69" t="s">
        <v>46</v>
      </c>
      <c r="L220" s="46"/>
      <c r="M220" s="140"/>
      <c r="N220" s="140"/>
      <c r="O220" s="140"/>
      <c r="P220" s="140"/>
      <c r="Q220" s="209"/>
      <c r="R220" s="223"/>
    </row>
    <row r="221" spans="11:32" x14ac:dyDescent="0.25">
      <c r="K221" s="69" t="s">
        <v>47</v>
      </c>
      <c r="L221" s="46"/>
      <c r="M221" s="140"/>
      <c r="N221" s="140"/>
      <c r="O221" s="140"/>
      <c r="P221" s="140"/>
      <c r="Q221" s="209"/>
      <c r="R221" s="223"/>
    </row>
    <row r="222" spans="11:32" x14ac:dyDescent="0.25">
      <c r="K222" s="69" t="s">
        <v>48</v>
      </c>
      <c r="Q222" s="209"/>
      <c r="R222" s="223"/>
    </row>
    <row r="223" spans="11:32" x14ac:dyDescent="0.25">
      <c r="K223" s="69" t="s">
        <v>49</v>
      </c>
      <c r="Q223" s="209"/>
      <c r="R223" s="223"/>
    </row>
    <row r="224" spans="11:32" x14ac:dyDescent="0.25">
      <c r="K224" s="68" t="s">
        <v>50</v>
      </c>
      <c r="Q224" s="209"/>
      <c r="R224" s="223"/>
      <c r="T224" s="218">
        <v>4237</v>
      </c>
      <c r="U224" s="218">
        <v>4238</v>
      </c>
      <c r="V224" s="163">
        <v>4240</v>
      </c>
      <c r="W224" s="141">
        <v>4241</v>
      </c>
      <c r="X224" s="141">
        <v>4242</v>
      </c>
      <c r="Y224" s="219">
        <v>4243</v>
      </c>
      <c r="Z224" s="219">
        <v>4244</v>
      </c>
      <c r="AA224" s="127">
        <v>4255</v>
      </c>
      <c r="AF224" s="326">
        <v>4254</v>
      </c>
    </row>
    <row r="225" spans="11:34" x14ac:dyDescent="0.25">
      <c r="K225" s="68" t="s">
        <v>51</v>
      </c>
      <c r="L225" s="46"/>
      <c r="M225" s="46"/>
      <c r="N225" s="46"/>
      <c r="O225" s="140"/>
      <c r="P225" s="140"/>
      <c r="Q225" s="209"/>
      <c r="R225" s="223"/>
      <c r="T225" s="128"/>
      <c r="U225" s="128"/>
      <c r="V225" s="128"/>
      <c r="W225" s="128"/>
      <c r="X225" s="128"/>
      <c r="Y225" s="128"/>
      <c r="Z225" s="128"/>
      <c r="AA225" s="128"/>
    </row>
    <row r="226" spans="11:34" x14ac:dyDescent="0.25">
      <c r="K226" s="68" t="s">
        <v>52</v>
      </c>
      <c r="L226" s="46"/>
      <c r="M226" s="46"/>
      <c r="N226" s="46"/>
      <c r="O226" s="140"/>
      <c r="P226" s="140"/>
      <c r="Q226" s="209"/>
      <c r="R226" s="223"/>
      <c r="T226" s="125"/>
      <c r="U226" s="125"/>
      <c r="V226" s="125"/>
      <c r="W226" s="125"/>
      <c r="X226" s="125"/>
      <c r="Y226" s="125"/>
      <c r="Z226" s="125"/>
      <c r="AA226" s="125"/>
      <c r="AB226" s="16">
        <f>SUM(T226:AA226)</f>
        <v>0</v>
      </c>
    </row>
    <row r="227" spans="11:34" x14ac:dyDescent="0.25">
      <c r="K227" s="118">
        <f>K212+1</f>
        <v>16</v>
      </c>
      <c r="L227" s="217">
        <f>L212+7</f>
        <v>45810</v>
      </c>
      <c r="M227" s="217">
        <f>L227+1</f>
        <v>45811</v>
      </c>
      <c r="N227" s="217">
        <f t="shared" ref="N227:R227" si="33">M227+1</f>
        <v>45812</v>
      </c>
      <c r="O227" s="217">
        <f t="shared" si="33"/>
        <v>45813</v>
      </c>
      <c r="P227" s="217">
        <f t="shared" si="33"/>
        <v>45814</v>
      </c>
      <c r="Q227" s="273">
        <f t="shared" si="33"/>
        <v>45815</v>
      </c>
      <c r="R227" s="273">
        <f t="shared" si="33"/>
        <v>45816</v>
      </c>
      <c r="T227" s="126"/>
      <c r="U227" s="126"/>
      <c r="V227" s="126"/>
      <c r="W227" s="126"/>
      <c r="X227" s="126"/>
      <c r="Y227" s="126"/>
      <c r="Z227" s="126"/>
      <c r="AA227" s="126"/>
      <c r="AB227" s="16">
        <f>SUM(T227:AA227)</f>
        <v>0</v>
      </c>
    </row>
    <row r="228" spans="11:34" x14ac:dyDescent="0.25">
      <c r="K228" s="258"/>
      <c r="L228" s="142" t="s">
        <v>25</v>
      </c>
      <c r="M228" s="142" t="s">
        <v>26</v>
      </c>
      <c r="N228" s="142" t="s">
        <v>27</v>
      </c>
      <c r="O228" s="142" t="s">
        <v>28</v>
      </c>
      <c r="P228" s="142" t="s">
        <v>29</v>
      </c>
      <c r="Q228" s="274" t="s">
        <v>30</v>
      </c>
      <c r="R228" s="275" t="s">
        <v>31</v>
      </c>
      <c r="T228" s="126"/>
      <c r="U228" s="126"/>
      <c r="V228" s="126"/>
      <c r="W228" s="126"/>
      <c r="X228" s="126"/>
      <c r="Y228" s="126"/>
      <c r="Z228" s="126"/>
      <c r="AA228" s="126"/>
    </row>
    <row r="229" spans="11:34" x14ac:dyDescent="0.25">
      <c r="K229" s="118" t="s">
        <v>40</v>
      </c>
      <c r="L229" s="46"/>
      <c r="M229" s="46"/>
      <c r="N229" s="46"/>
      <c r="O229" s="46"/>
      <c r="P229" s="46"/>
      <c r="Q229" s="221"/>
      <c r="R229" s="222"/>
      <c r="T229" s="126"/>
      <c r="U229" s="126"/>
      <c r="V229" s="126"/>
      <c r="W229" s="126"/>
      <c r="X229" s="126"/>
      <c r="Y229" s="126"/>
      <c r="Z229" s="126"/>
      <c r="AA229" s="126"/>
      <c r="AG229" s="397"/>
      <c r="AH229" s="397"/>
    </row>
    <row r="230" spans="11:34" x14ac:dyDescent="0.25">
      <c r="K230" s="69" t="s">
        <v>41</v>
      </c>
      <c r="L230" s="46"/>
      <c r="M230" s="46"/>
      <c r="N230" s="46"/>
      <c r="O230" s="140"/>
      <c r="P230" s="140"/>
      <c r="Q230" s="209"/>
      <c r="R230" s="223"/>
      <c r="T230" s="126"/>
      <c r="U230" s="126"/>
      <c r="V230" s="126"/>
      <c r="W230" s="126"/>
      <c r="X230" s="126"/>
      <c r="Y230" s="126"/>
      <c r="Z230" s="126"/>
      <c r="AA230" s="126"/>
      <c r="AG230" s="397"/>
      <c r="AH230" s="397"/>
    </row>
    <row r="231" spans="11:34" x14ac:dyDescent="0.25">
      <c r="K231" s="69" t="s">
        <v>42</v>
      </c>
      <c r="L231" s="46"/>
      <c r="M231" s="46"/>
      <c r="N231" s="46"/>
      <c r="O231" s="140"/>
      <c r="P231" s="140"/>
      <c r="Q231" s="209"/>
      <c r="R231" s="223"/>
      <c r="T231" s="126"/>
      <c r="U231" s="126"/>
      <c r="V231" s="126"/>
      <c r="W231" s="126"/>
      <c r="X231" s="126"/>
      <c r="Y231" s="126"/>
      <c r="Z231" s="126"/>
      <c r="AA231" s="126"/>
      <c r="AG231" s="397"/>
      <c r="AH231" s="397"/>
    </row>
    <row r="232" spans="11:34" x14ac:dyDescent="0.25">
      <c r="K232" s="69" t="s">
        <v>43</v>
      </c>
      <c r="L232" s="46"/>
      <c r="M232" s="46"/>
      <c r="N232" s="46"/>
      <c r="O232" s="140"/>
      <c r="P232" s="140"/>
      <c r="Q232" s="209"/>
      <c r="R232" s="223"/>
      <c r="T232" s="126"/>
      <c r="U232" s="126"/>
      <c r="V232" s="126"/>
      <c r="W232" s="126"/>
      <c r="X232" s="126"/>
      <c r="Y232" s="126"/>
      <c r="Z232" s="126"/>
      <c r="AA232" s="126"/>
      <c r="AG232" s="397"/>
      <c r="AH232" s="397"/>
    </row>
    <row r="233" spans="11:34" x14ac:dyDescent="0.25">
      <c r="K233" s="69" t="s">
        <v>44</v>
      </c>
      <c r="L233" s="46"/>
      <c r="M233" s="46"/>
      <c r="N233" s="46"/>
      <c r="O233" s="140"/>
      <c r="P233" s="140"/>
      <c r="Q233" s="209"/>
      <c r="R233" s="223"/>
      <c r="T233" s="224"/>
      <c r="U233" s="224"/>
      <c r="V233" s="224"/>
      <c r="W233" s="224"/>
      <c r="X233" s="224"/>
      <c r="Y233" s="224"/>
      <c r="Z233" s="224"/>
      <c r="AA233" s="224"/>
      <c r="AG233" s="397"/>
      <c r="AH233" s="397"/>
    </row>
    <row r="234" spans="11:34" x14ac:dyDescent="0.25">
      <c r="K234" s="69" t="s">
        <v>45</v>
      </c>
      <c r="L234" s="46"/>
      <c r="M234" s="46"/>
      <c r="N234" s="46"/>
      <c r="O234" s="140"/>
      <c r="P234" s="140"/>
      <c r="Q234" s="209"/>
      <c r="R234" s="223"/>
      <c r="T234" s="42"/>
      <c r="U234" s="42"/>
      <c r="V234" s="224"/>
      <c r="W234" s="224"/>
      <c r="X234" s="224"/>
      <c r="Y234" s="224"/>
      <c r="Z234" s="224"/>
      <c r="AA234" s="224"/>
      <c r="AG234" s="397"/>
      <c r="AH234" s="397"/>
    </row>
    <row r="235" spans="11:34" x14ac:dyDescent="0.25">
      <c r="K235" s="69" t="s">
        <v>46</v>
      </c>
      <c r="L235" s="46"/>
      <c r="M235" s="140"/>
      <c r="N235" s="140"/>
      <c r="O235" s="140"/>
      <c r="P235" s="140"/>
      <c r="Q235" s="209"/>
      <c r="R235" s="223"/>
      <c r="T235" s="126"/>
      <c r="U235" s="126"/>
      <c r="W235" s="126"/>
      <c r="X235" s="126"/>
      <c r="Y235" s="126"/>
      <c r="Z235" s="126"/>
      <c r="AA235" s="126"/>
    </row>
    <row r="236" spans="11:34" x14ac:dyDescent="0.25">
      <c r="K236" s="69" t="s">
        <v>47</v>
      </c>
      <c r="L236" s="46"/>
      <c r="M236" s="140"/>
      <c r="N236" s="140"/>
      <c r="O236" s="140"/>
      <c r="P236" s="66"/>
      <c r="Q236" s="209"/>
      <c r="R236" s="223"/>
      <c r="T236" s="126"/>
      <c r="U236" s="126"/>
      <c r="V236" s="126"/>
      <c r="W236" s="126"/>
      <c r="X236" s="126"/>
      <c r="Y236" s="126"/>
      <c r="Z236" s="126"/>
      <c r="AA236" s="126"/>
    </row>
    <row r="237" spans="11:34" x14ac:dyDescent="0.25">
      <c r="K237" s="69" t="s">
        <v>48</v>
      </c>
      <c r="L237" s="334">
        <v>4242</v>
      </c>
      <c r="M237" s="338">
        <v>4255</v>
      </c>
      <c r="N237" s="229">
        <v>4237</v>
      </c>
      <c r="O237" s="155">
        <v>4240</v>
      </c>
      <c r="P237" s="210">
        <v>4254</v>
      </c>
      <c r="Q237" s="209"/>
      <c r="R237" s="223"/>
      <c r="T237" s="126"/>
      <c r="U237" s="126"/>
      <c r="V237" s="126"/>
      <c r="W237" s="126"/>
      <c r="X237" s="126"/>
      <c r="Y237" s="126"/>
      <c r="Z237" s="126"/>
      <c r="AA237" s="126"/>
    </row>
    <row r="238" spans="11:34" x14ac:dyDescent="0.25">
      <c r="K238" s="69" t="s">
        <v>49</v>
      </c>
      <c r="L238" s="67"/>
      <c r="M238" s="46"/>
      <c r="N238" s="67"/>
      <c r="O238" s="46"/>
      <c r="P238" s="66"/>
      <c r="Q238" s="209"/>
      <c r="R238" s="223"/>
    </row>
    <row r="239" spans="11:34" x14ac:dyDescent="0.25">
      <c r="K239" s="68" t="s">
        <v>50</v>
      </c>
      <c r="L239" s="67">
        <v>4243</v>
      </c>
      <c r="M239" s="47">
        <v>4241</v>
      </c>
      <c r="N239" s="227">
        <v>4238</v>
      </c>
      <c r="O239" s="47">
        <v>4244</v>
      </c>
      <c r="P239" s="66"/>
      <c r="Q239" s="209"/>
      <c r="R239" s="223"/>
      <c r="T239" s="218">
        <v>4237</v>
      </c>
      <c r="U239" s="218">
        <v>4238</v>
      </c>
      <c r="V239" s="163">
        <v>4240</v>
      </c>
      <c r="W239" s="141">
        <v>4241</v>
      </c>
      <c r="X239" s="141">
        <v>4242</v>
      </c>
      <c r="Y239" s="219">
        <v>4243</v>
      </c>
      <c r="Z239" s="219">
        <v>4244</v>
      </c>
      <c r="AA239" s="127">
        <v>4255</v>
      </c>
      <c r="AF239" s="326">
        <v>4254</v>
      </c>
    </row>
    <row r="240" spans="11:34" x14ac:dyDescent="0.25">
      <c r="K240" s="68" t="s">
        <v>51</v>
      </c>
      <c r="L240" s="140"/>
      <c r="M240" s="140"/>
      <c r="N240" s="46"/>
      <c r="O240" s="140"/>
      <c r="P240" s="140"/>
      <c r="Q240" s="209"/>
      <c r="R240" s="223"/>
      <c r="T240" s="128"/>
      <c r="U240" s="128"/>
      <c r="V240" s="128"/>
      <c r="W240" s="128"/>
      <c r="X240" s="128"/>
      <c r="Y240" s="128"/>
      <c r="Z240" s="128"/>
      <c r="AA240" s="128"/>
    </row>
    <row r="241" spans="11:32" x14ac:dyDescent="0.25">
      <c r="K241" s="68" t="s">
        <v>52</v>
      </c>
      <c r="L241" s="140"/>
      <c r="M241" s="140"/>
      <c r="N241" s="46"/>
      <c r="O241" s="140"/>
      <c r="P241" s="140"/>
      <c r="Q241" s="209"/>
      <c r="R241" s="223"/>
      <c r="T241" s="125">
        <v>1</v>
      </c>
      <c r="U241" s="125">
        <v>1</v>
      </c>
      <c r="V241" s="125">
        <v>1</v>
      </c>
      <c r="W241" s="125">
        <v>1</v>
      </c>
      <c r="X241" s="125">
        <v>1</v>
      </c>
      <c r="Y241" s="125">
        <v>1</v>
      </c>
      <c r="Z241" s="125">
        <v>1</v>
      </c>
      <c r="AA241" s="125">
        <v>1</v>
      </c>
      <c r="AF241" s="6">
        <v>1</v>
      </c>
    </row>
    <row r="242" spans="11:32" x14ac:dyDescent="0.25">
      <c r="K242" s="118">
        <f>K227+1</f>
        <v>17</v>
      </c>
      <c r="L242" s="273">
        <f>L227+7</f>
        <v>45817</v>
      </c>
      <c r="M242" s="273">
        <f>L242+1</f>
        <v>45818</v>
      </c>
      <c r="N242" s="273">
        <f t="shared" ref="N242:R242" si="34">M242+1</f>
        <v>45819</v>
      </c>
      <c r="O242" s="273">
        <f t="shared" si="34"/>
        <v>45820</v>
      </c>
      <c r="P242" s="273">
        <f t="shared" si="34"/>
        <v>45821</v>
      </c>
      <c r="Q242" s="212">
        <f t="shared" si="34"/>
        <v>45822</v>
      </c>
      <c r="R242" s="212">
        <f t="shared" si="34"/>
        <v>45823</v>
      </c>
      <c r="T242" s="126"/>
      <c r="U242" s="126"/>
      <c r="V242" s="126"/>
      <c r="W242" s="126"/>
      <c r="X242" s="126"/>
      <c r="Y242" s="126"/>
      <c r="Z242" s="126"/>
      <c r="AA242" s="126"/>
      <c r="AB242" s="16">
        <f>SUM(T242:AA242)</f>
        <v>0</v>
      </c>
    </row>
    <row r="243" spans="11:32" x14ac:dyDescent="0.25">
      <c r="K243" s="258"/>
      <c r="L243" s="66" t="s">
        <v>25</v>
      </c>
      <c r="M243" s="66" t="s">
        <v>26</v>
      </c>
      <c r="N243" s="66" t="s">
        <v>27</v>
      </c>
      <c r="O243" s="66" t="s">
        <v>28</v>
      </c>
      <c r="P243" s="66" t="s">
        <v>29</v>
      </c>
      <c r="Q243" s="213" t="s">
        <v>30</v>
      </c>
      <c r="R243" s="214" t="s">
        <v>31</v>
      </c>
      <c r="V243" s="106"/>
      <c r="W243" s="209"/>
      <c r="X243" s="106"/>
      <c r="Y243" s="209"/>
      <c r="Z243" s="259"/>
    </row>
    <row r="244" spans="11:32" x14ac:dyDescent="0.25">
      <c r="K244" s="118" t="s">
        <v>40</v>
      </c>
      <c r="L244" s="46"/>
      <c r="M244" s="46"/>
      <c r="N244" s="46"/>
      <c r="O244" s="46"/>
      <c r="P244" s="46"/>
      <c r="Q244" s="221"/>
      <c r="R244" s="222"/>
      <c r="V244" s="106"/>
      <c r="W244" s="209"/>
      <c r="X244" s="106"/>
      <c r="Y244" s="209"/>
      <c r="Z244" s="259"/>
    </row>
    <row r="245" spans="11:32" x14ac:dyDescent="0.25">
      <c r="K245" s="69" t="s">
        <v>41</v>
      </c>
      <c r="L245" s="46"/>
      <c r="M245" s="46"/>
      <c r="N245" s="46"/>
      <c r="O245" s="140"/>
      <c r="P245" s="140"/>
      <c r="Q245" s="209"/>
      <c r="R245" s="223"/>
      <c r="V245" s="106"/>
      <c r="W245" s="209"/>
      <c r="X245" s="106"/>
      <c r="Y245" s="209"/>
      <c r="Z245" s="259"/>
    </row>
    <row r="246" spans="11:32" x14ac:dyDescent="0.25">
      <c r="K246" s="69" t="s">
        <v>42</v>
      </c>
      <c r="L246" s="46"/>
      <c r="M246" s="46"/>
      <c r="N246" s="46"/>
      <c r="O246" s="140"/>
      <c r="P246" s="140"/>
      <c r="Q246" s="209"/>
      <c r="R246" s="223"/>
      <c r="V246" s="259"/>
      <c r="W246" s="259"/>
      <c r="X246" s="259"/>
      <c r="Y246" s="259"/>
      <c r="Z246" s="259"/>
    </row>
    <row r="247" spans="11:32" x14ac:dyDescent="0.25">
      <c r="K247" s="69" t="s">
        <v>43</v>
      </c>
      <c r="L247" s="46"/>
      <c r="M247" s="46"/>
      <c r="N247" s="46"/>
      <c r="O247" s="140"/>
      <c r="P247" s="140"/>
      <c r="Q247" s="209"/>
      <c r="R247" s="223"/>
    </row>
    <row r="248" spans="11:32" x14ac:dyDescent="0.25">
      <c r="K248" s="69" t="s">
        <v>44</v>
      </c>
      <c r="L248" s="46"/>
      <c r="M248" s="46"/>
      <c r="N248" s="46"/>
      <c r="O248" s="140"/>
      <c r="P248" s="140"/>
      <c r="Q248" s="209"/>
      <c r="R248" s="223"/>
    </row>
    <row r="249" spans="11:32" x14ac:dyDescent="0.25">
      <c r="K249" s="69" t="s">
        <v>45</v>
      </c>
      <c r="L249" s="46"/>
      <c r="M249" s="46"/>
      <c r="N249" s="46"/>
      <c r="O249" s="140"/>
      <c r="P249" s="140"/>
      <c r="Q249" s="209"/>
      <c r="R249" s="223"/>
    </row>
    <row r="250" spans="11:32" x14ac:dyDescent="0.25">
      <c r="K250" s="69" t="s">
        <v>46</v>
      </c>
      <c r="L250" s="46"/>
      <c r="M250" s="140"/>
      <c r="N250" s="140"/>
      <c r="O250" s="140"/>
      <c r="P250" s="140"/>
      <c r="Q250" s="209"/>
      <c r="R250" s="223"/>
    </row>
    <row r="251" spans="11:32" x14ac:dyDescent="0.25">
      <c r="K251" s="69" t="s">
        <v>47</v>
      </c>
      <c r="L251" s="66"/>
      <c r="M251" s="66"/>
      <c r="N251" s="140"/>
      <c r="O251" s="140"/>
      <c r="P251" s="140"/>
      <c r="Q251" s="209"/>
      <c r="R251" s="223"/>
    </row>
    <row r="252" spans="11:32" x14ac:dyDescent="0.25">
      <c r="K252" s="69" t="s">
        <v>48</v>
      </c>
      <c r="L252" s="216"/>
      <c r="M252" s="66"/>
      <c r="P252" s="140"/>
      <c r="Q252" s="209"/>
      <c r="R252" s="223"/>
    </row>
    <row r="253" spans="11:32" x14ac:dyDescent="0.25">
      <c r="K253" s="69" t="s">
        <v>49</v>
      </c>
      <c r="L253" s="216"/>
      <c r="M253" s="66"/>
      <c r="P253" s="140"/>
      <c r="Q253" s="209"/>
      <c r="R253" s="223"/>
    </row>
    <row r="254" spans="11:32" x14ac:dyDescent="0.25">
      <c r="K254" s="68" t="s">
        <v>50</v>
      </c>
      <c r="L254" s="216"/>
      <c r="M254" s="66"/>
      <c r="P254" s="140"/>
      <c r="Q254" s="209"/>
      <c r="R254" s="223"/>
    </row>
    <row r="255" spans="11:32" x14ac:dyDescent="0.25">
      <c r="K255" s="68" t="s">
        <v>51</v>
      </c>
      <c r="L255" s="66"/>
      <c r="M255" s="66"/>
      <c r="N255" s="46"/>
      <c r="O255" s="140"/>
      <c r="P255" s="140"/>
      <c r="Q255" s="209"/>
      <c r="R255" s="223"/>
    </row>
    <row r="256" spans="11:32" x14ac:dyDescent="0.25">
      <c r="K256" s="68" t="s">
        <v>52</v>
      </c>
      <c r="L256" s="66"/>
      <c r="M256" s="66"/>
      <c r="N256" s="46"/>
      <c r="O256" s="140"/>
      <c r="P256" s="140"/>
      <c r="Q256" s="209"/>
      <c r="R256" s="223"/>
    </row>
    <row r="257" spans="11:44" x14ac:dyDescent="0.25">
      <c r="L257" s="46"/>
    </row>
    <row r="259" spans="11:44" x14ac:dyDescent="0.25">
      <c r="T259" s="125"/>
      <c r="U259" s="125"/>
      <c r="V259" s="125"/>
      <c r="W259" s="125"/>
      <c r="X259" s="125"/>
      <c r="Y259" s="125"/>
      <c r="Z259" s="125"/>
      <c r="AA259" s="125"/>
    </row>
    <row r="261" spans="11:44" x14ac:dyDescent="0.25">
      <c r="K261" s="73"/>
      <c r="L261" s="217">
        <f>L242+7</f>
        <v>45824</v>
      </c>
      <c r="M261" s="217">
        <f>L261+1</f>
        <v>45825</v>
      </c>
      <c r="N261" s="217">
        <f t="shared" ref="N261:R261" si="35">M261+1</f>
        <v>45826</v>
      </c>
      <c r="O261" s="217">
        <f t="shared" si="35"/>
        <v>45827</v>
      </c>
      <c r="P261" s="217">
        <f t="shared" si="35"/>
        <v>45828</v>
      </c>
      <c r="Q261" s="270">
        <f t="shared" si="35"/>
        <v>45829</v>
      </c>
      <c r="R261" s="270">
        <f t="shared" si="35"/>
        <v>45830</v>
      </c>
    </row>
    <row r="262" spans="11:44" x14ac:dyDescent="0.25">
      <c r="K262" s="74"/>
      <c r="L262" s="142" t="s">
        <v>92</v>
      </c>
      <c r="M262" s="142" t="s">
        <v>26</v>
      </c>
      <c r="N262" s="142" t="s">
        <v>27</v>
      </c>
      <c r="O262" s="142" t="s">
        <v>28</v>
      </c>
      <c r="P262" s="142" t="s">
        <v>29</v>
      </c>
      <c r="Q262" s="271" t="s">
        <v>30</v>
      </c>
      <c r="R262" s="272" t="s">
        <v>31</v>
      </c>
    </row>
    <row r="264" spans="11:44" x14ac:dyDescent="0.25">
      <c r="K264" s="110">
        <v>0.625</v>
      </c>
      <c r="M264" s="66"/>
      <c r="T264" s="126"/>
      <c r="U264" s="7"/>
      <c r="V264" s="7"/>
      <c r="W264" s="126"/>
    </row>
    <row r="265" spans="11:44" x14ac:dyDescent="0.25">
      <c r="K265" s="110">
        <v>0.66666666666666663</v>
      </c>
      <c r="L265" s="180">
        <v>4242</v>
      </c>
      <c r="M265" s="338">
        <v>4255</v>
      </c>
      <c r="N265" s="229">
        <v>4237</v>
      </c>
      <c r="O265" s="155">
        <v>4240</v>
      </c>
      <c r="P265" s="210">
        <v>4254</v>
      </c>
      <c r="T265" s="126"/>
      <c r="U265" s="7"/>
      <c r="V265" s="7"/>
      <c r="W265" s="126"/>
    </row>
    <row r="266" spans="11:44" x14ac:dyDescent="0.25">
      <c r="K266" s="110">
        <v>0.70833333333333337</v>
      </c>
      <c r="L266" s="67"/>
      <c r="M266" s="46"/>
      <c r="N266" s="67"/>
      <c r="O266" s="46"/>
      <c r="T266" s="126"/>
      <c r="U266" s="7"/>
      <c r="V266" s="7"/>
      <c r="W266" s="126"/>
    </row>
    <row r="267" spans="11:44" x14ac:dyDescent="0.25">
      <c r="K267" s="110">
        <v>0.75</v>
      </c>
      <c r="L267" s="67">
        <v>4243</v>
      </c>
      <c r="M267" s="47">
        <v>4241</v>
      </c>
      <c r="N267" s="227">
        <v>4238</v>
      </c>
      <c r="O267" s="47">
        <v>4244</v>
      </c>
      <c r="T267" s="126"/>
      <c r="U267" s="209"/>
      <c r="V267" s="7"/>
      <c r="W267" s="126"/>
    </row>
    <row r="268" spans="11:44" x14ac:dyDescent="0.25">
      <c r="K268" s="110">
        <v>0.79166666666666663</v>
      </c>
      <c r="L268" s="140"/>
      <c r="M268" s="140"/>
      <c r="N268" s="46"/>
      <c r="U268" s="7"/>
      <c r="V268" s="7"/>
      <c r="AR268" s="4"/>
    </row>
    <row r="269" spans="11:44" x14ac:dyDescent="0.25">
      <c r="K269" s="110">
        <v>0.83333333333333337</v>
      </c>
      <c r="T269" s="7"/>
      <c r="U269" s="7"/>
      <c r="V269" s="7"/>
      <c r="W269" s="7"/>
      <c r="X269" s="7"/>
      <c r="Y269" s="7"/>
      <c r="Z269" s="7"/>
      <c r="AA269" s="7"/>
      <c r="AR269" s="4"/>
    </row>
    <row r="270" spans="11:44" x14ac:dyDescent="0.25">
      <c r="K270" s="118"/>
      <c r="L270" s="212">
        <f>L261+7</f>
        <v>45831</v>
      </c>
      <c r="M270" s="212">
        <f>L270+1</f>
        <v>45832</v>
      </c>
      <c r="N270" s="212">
        <f t="shared" ref="N270:R270" si="36">M270+1</f>
        <v>45833</v>
      </c>
      <c r="O270" s="212">
        <f t="shared" si="36"/>
        <v>45834</v>
      </c>
      <c r="P270" s="212">
        <f t="shared" si="36"/>
        <v>45835</v>
      </c>
      <c r="Q270" s="270">
        <f t="shared" si="36"/>
        <v>45836</v>
      </c>
      <c r="R270" s="270">
        <f t="shared" si="36"/>
        <v>45837</v>
      </c>
      <c r="T270" s="7"/>
      <c r="U270" s="7"/>
      <c r="V270" s="7"/>
      <c r="W270" s="7"/>
      <c r="X270" s="7"/>
      <c r="Y270" s="7"/>
      <c r="Z270" s="7"/>
      <c r="AA270" s="7"/>
      <c r="AR270" s="4"/>
    </row>
    <row r="271" spans="11:44" x14ac:dyDescent="0.25">
      <c r="K271" s="258"/>
      <c r="L271" s="46" t="s">
        <v>25</v>
      </c>
      <c r="M271" s="46" t="s">
        <v>26</v>
      </c>
      <c r="N271" s="46" t="s">
        <v>27</v>
      </c>
      <c r="O271" s="46" t="s">
        <v>28</v>
      </c>
      <c r="P271" s="46" t="s">
        <v>29</v>
      </c>
      <c r="Q271" s="271" t="s">
        <v>30</v>
      </c>
      <c r="R271" s="272" t="s">
        <v>31</v>
      </c>
      <c r="T271" s="7"/>
      <c r="U271" s="7"/>
      <c r="V271" s="7"/>
      <c r="W271" s="7"/>
      <c r="X271" s="7"/>
      <c r="Y271" s="7"/>
      <c r="Z271" s="7"/>
      <c r="AA271" s="7"/>
      <c r="AR271" s="4"/>
    </row>
    <row r="272" spans="11:44" x14ac:dyDescent="0.25">
      <c r="L272" s="109"/>
      <c r="M272" s="109"/>
      <c r="N272" s="109"/>
      <c r="O272" s="109"/>
      <c r="P272" s="109"/>
      <c r="T272" s="7"/>
      <c r="U272" s="7"/>
      <c r="V272" s="7"/>
      <c r="W272" s="7"/>
      <c r="X272" s="7"/>
      <c r="Y272" s="7"/>
      <c r="Z272" s="7"/>
      <c r="AA272" s="7"/>
      <c r="AR272" s="4"/>
    </row>
    <row r="273" spans="11:44" x14ac:dyDescent="0.25">
      <c r="K273" s="110">
        <v>0.625</v>
      </c>
      <c r="L273" s="46"/>
      <c r="M273" s="140"/>
      <c r="N273" s="140"/>
      <c r="O273" s="140"/>
      <c r="P273" s="140"/>
      <c r="T273" s="7"/>
      <c r="U273" s="7"/>
      <c r="V273" s="7"/>
      <c r="W273" s="7"/>
      <c r="X273" s="7"/>
      <c r="Y273" s="7"/>
      <c r="Z273" s="7"/>
      <c r="AA273" s="7"/>
      <c r="AJ273" s="209"/>
      <c r="AK273" s="209"/>
      <c r="AL273" s="209"/>
      <c r="AM273" s="209"/>
      <c r="AN273" s="220"/>
      <c r="AR273" s="4"/>
    </row>
    <row r="274" spans="11:44" x14ac:dyDescent="0.25">
      <c r="K274" s="110">
        <v>0.66666666666666663</v>
      </c>
      <c r="T274" s="7"/>
      <c r="U274" s="7"/>
      <c r="V274" s="7"/>
      <c r="W274" s="7"/>
      <c r="X274" s="7"/>
      <c r="Y274" s="7"/>
      <c r="Z274" s="7"/>
      <c r="AA274" s="7"/>
      <c r="AJ274" s="152"/>
      <c r="AK274" s="202"/>
      <c r="AL274" s="209"/>
      <c r="AM274" s="209"/>
      <c r="AN274" s="220"/>
      <c r="AR274" s="4"/>
    </row>
    <row r="275" spans="11:44" x14ac:dyDescent="0.25">
      <c r="K275" s="110">
        <v>0.70833333333333337</v>
      </c>
      <c r="T275" s="7"/>
      <c r="U275" s="7"/>
      <c r="V275" s="7"/>
      <c r="W275" s="7"/>
      <c r="X275" s="7"/>
      <c r="Y275" s="7"/>
      <c r="Z275" s="7"/>
      <c r="AA275" s="7"/>
      <c r="AJ275" s="209"/>
      <c r="AK275" s="209"/>
      <c r="AL275" s="209"/>
      <c r="AM275" s="209"/>
      <c r="AN275" s="220"/>
      <c r="AR275" s="4"/>
    </row>
    <row r="276" spans="11:44" x14ac:dyDescent="0.25">
      <c r="K276" s="110">
        <v>0.75</v>
      </c>
      <c r="T276" s="10"/>
      <c r="U276" s="10"/>
      <c r="V276" s="106"/>
      <c r="W276" s="106"/>
      <c r="X276" s="106"/>
      <c r="Y276" s="106"/>
      <c r="Z276" s="106"/>
      <c r="AA276" s="106"/>
      <c r="AB276" s="10"/>
      <c r="AC276" s="10"/>
      <c r="AD276" s="10"/>
      <c r="AE276" s="10"/>
      <c r="AF276" s="10"/>
      <c r="AJ276" s="209"/>
      <c r="AK276" s="209"/>
      <c r="AL276" s="209"/>
      <c r="AM276" s="209"/>
      <c r="AN276" s="220"/>
      <c r="AR276" s="4"/>
    </row>
    <row r="277" spans="11:44" x14ac:dyDescent="0.25">
      <c r="K277" s="110">
        <v>0.79166666666666663</v>
      </c>
      <c r="L277" s="46"/>
      <c r="M277" s="46"/>
      <c r="N277" s="46"/>
      <c r="T277" s="106"/>
      <c r="U277" s="106"/>
      <c r="V277" s="106"/>
      <c r="W277" s="106"/>
      <c r="X277" s="106"/>
      <c r="Y277" s="106"/>
      <c r="Z277" s="106"/>
      <c r="AA277" s="106"/>
      <c r="AB277" s="10"/>
      <c r="AC277" s="10"/>
      <c r="AD277" s="10"/>
      <c r="AE277" s="10"/>
      <c r="AF277" s="10"/>
      <c r="AJ277" s="20"/>
      <c r="AK277" s="20"/>
      <c r="AL277" s="209"/>
      <c r="AM277" s="209"/>
      <c r="AN277" s="220"/>
      <c r="AR277" s="4"/>
    </row>
    <row r="278" spans="11:44" x14ac:dyDescent="0.25">
      <c r="K278" s="110">
        <v>0.83333333333333337</v>
      </c>
      <c r="L278" s="46"/>
      <c r="M278" s="46"/>
      <c r="N278" s="46"/>
      <c r="O278" s="140"/>
      <c r="P278" s="140"/>
      <c r="T278" s="7"/>
      <c r="U278" s="7"/>
      <c r="V278" s="7"/>
      <c r="W278" s="7"/>
      <c r="X278" s="7"/>
      <c r="Y278" s="7"/>
      <c r="Z278" s="7"/>
      <c r="AA278" s="7"/>
      <c r="AJ278" s="209"/>
      <c r="AK278" s="209"/>
      <c r="AL278" s="209"/>
      <c r="AM278" s="209"/>
      <c r="AN278" s="220"/>
      <c r="AR278" s="4"/>
    </row>
    <row r="279" spans="11:44" x14ac:dyDescent="0.25">
      <c r="K279" s="258"/>
      <c r="L279" s="212">
        <f>L270+7</f>
        <v>45838</v>
      </c>
      <c r="M279" s="212">
        <f>L279+1</f>
        <v>45839</v>
      </c>
      <c r="N279" s="212">
        <f t="shared" ref="N279" si="37">M279+1</f>
        <v>45840</v>
      </c>
      <c r="O279" s="212">
        <f t="shared" ref="O279" si="38">N279+1</f>
        <v>45841</v>
      </c>
      <c r="P279" s="212">
        <f t="shared" ref="P279" si="39">O279+1</f>
        <v>45842</v>
      </c>
      <c r="T279" s="7"/>
      <c r="U279" s="7"/>
      <c r="V279" s="7"/>
      <c r="W279" s="7"/>
      <c r="X279" s="7"/>
      <c r="Y279" s="7"/>
      <c r="Z279" s="7"/>
      <c r="AA279" s="7"/>
      <c r="AR279" s="4"/>
    </row>
    <row r="280" spans="11:44" x14ac:dyDescent="0.25">
      <c r="K280" s="258"/>
      <c r="L280" s="46" t="s">
        <v>25</v>
      </c>
      <c r="M280" s="46" t="s">
        <v>26</v>
      </c>
      <c r="N280" s="46" t="s">
        <v>27</v>
      </c>
      <c r="O280" s="46" t="s">
        <v>28</v>
      </c>
      <c r="P280" s="46" t="s">
        <v>29</v>
      </c>
      <c r="T280" s="7"/>
      <c r="U280" s="7"/>
      <c r="V280" s="7"/>
      <c r="W280" s="7"/>
      <c r="X280" s="7"/>
      <c r="Y280" s="7"/>
      <c r="Z280" s="7"/>
      <c r="AA280" s="7"/>
      <c r="AR280" s="4"/>
    </row>
    <row r="281" spans="11:44" x14ac:dyDescent="0.25">
      <c r="K281" s="258"/>
      <c r="L281" s="46"/>
      <c r="M281" s="46"/>
      <c r="N281" s="46"/>
      <c r="O281" s="46"/>
      <c r="P281" s="46"/>
      <c r="T281" s="7"/>
      <c r="U281" s="7"/>
      <c r="V281" s="7"/>
      <c r="W281" s="7"/>
      <c r="X281" s="7"/>
      <c r="Y281" s="7"/>
      <c r="Z281" s="7"/>
      <c r="AA281" s="7"/>
      <c r="AR281" s="4"/>
    </row>
    <row r="282" spans="11:44" x14ac:dyDescent="0.25">
      <c r="T282" s="7"/>
      <c r="U282" s="7"/>
      <c r="V282" s="7"/>
      <c r="W282" s="7"/>
      <c r="X282" s="7"/>
      <c r="Y282" s="7"/>
      <c r="Z282" s="7"/>
      <c r="AA282" s="7"/>
      <c r="AR282" s="4"/>
    </row>
    <row r="283" spans="11:44" x14ac:dyDescent="0.25">
      <c r="K283" s="110">
        <v>0.625</v>
      </c>
      <c r="L283" s="46"/>
      <c r="M283" s="140"/>
      <c r="T283" s="7"/>
      <c r="U283" s="7"/>
      <c r="V283" s="7"/>
      <c r="W283" s="7"/>
      <c r="X283" s="7"/>
      <c r="Y283" s="7"/>
      <c r="Z283" s="7"/>
      <c r="AA283" s="7"/>
      <c r="AJ283" s="209"/>
      <c r="AK283" s="209"/>
      <c r="AR283" s="4"/>
    </row>
    <row r="284" spans="11:44" x14ac:dyDescent="0.25">
      <c r="K284" s="110">
        <v>0.66666666666666663</v>
      </c>
      <c r="T284" s="6"/>
      <c r="U284" s="6"/>
      <c r="V284" s="7"/>
      <c r="W284" s="7"/>
      <c r="X284" s="7"/>
      <c r="Y284" s="7"/>
      <c r="Z284" s="7"/>
      <c r="AA284" s="7"/>
      <c r="AJ284" s="209"/>
      <c r="AK284" s="202"/>
      <c r="AR284" s="4"/>
    </row>
    <row r="285" spans="11:44" x14ac:dyDescent="0.25">
      <c r="K285" s="110">
        <v>0.70833333333333337</v>
      </c>
      <c r="T285" s="7"/>
      <c r="U285" s="7"/>
      <c r="V285" s="7"/>
      <c r="W285" s="7"/>
      <c r="X285" s="7"/>
      <c r="Y285" s="7"/>
      <c r="Z285" s="7"/>
      <c r="AA285" s="7"/>
      <c r="AJ285" s="209"/>
      <c r="AK285" s="209"/>
      <c r="AR285" s="4"/>
    </row>
    <row r="286" spans="11:44" x14ac:dyDescent="0.25">
      <c r="K286" s="110">
        <v>0.75</v>
      </c>
      <c r="T286" s="7"/>
      <c r="U286" s="7"/>
      <c r="V286" s="7"/>
      <c r="W286" s="7"/>
      <c r="X286" s="7"/>
      <c r="Y286" s="7"/>
      <c r="Z286" s="7"/>
      <c r="AA286" s="7"/>
      <c r="AJ286" s="209"/>
      <c r="AK286" s="209"/>
      <c r="AR286" s="4"/>
    </row>
    <row r="287" spans="11:44" x14ac:dyDescent="0.25">
      <c r="K287" s="110">
        <v>0.79166666666666663</v>
      </c>
      <c r="L287" s="46"/>
      <c r="M287" s="46"/>
      <c r="AJ287" s="450"/>
      <c r="AK287" s="450"/>
      <c r="AR287" s="4"/>
    </row>
    <row r="288" spans="11:44" x14ac:dyDescent="0.25">
      <c r="K288" s="110">
        <v>0.83333333333333337</v>
      </c>
      <c r="L288" s="46"/>
      <c r="M288" s="46"/>
      <c r="AR288" s="4"/>
    </row>
    <row r="289" spans="44:44" x14ac:dyDescent="0.25">
      <c r="AR289" s="4"/>
    </row>
  </sheetData>
  <pageMargins left="0.70866141732283472" right="0.70866141732283472" top="0.74803149606299213" bottom="0.74803149606299213" header="0.31496062992125984" footer="0.31496062992125984"/>
  <pageSetup paperSize="9" scale="1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A7" workbookViewId="0">
      <selection activeCell="D16" sqref="D16"/>
    </sheetView>
  </sheetViews>
  <sheetFormatPr baseColWidth="10" defaultRowHeight="15" x14ac:dyDescent="0.25"/>
  <cols>
    <col min="1" max="1" width="10" style="300" customWidth="1"/>
    <col min="2" max="2" width="11.42578125" style="238"/>
    <col min="3" max="3" width="34.42578125" customWidth="1"/>
    <col min="4" max="4" width="34" customWidth="1"/>
    <col min="5" max="5" width="16.7109375" style="5" customWidth="1"/>
    <col min="6" max="6" width="21.28515625" style="311" customWidth="1"/>
    <col min="7" max="7" width="24" customWidth="1"/>
    <col min="8" max="8" width="8" customWidth="1"/>
    <col min="9" max="9" width="15.5703125" customWidth="1"/>
    <col min="11" max="11" width="25.5703125" customWidth="1"/>
  </cols>
  <sheetData>
    <row r="1" spans="1:9" x14ac:dyDescent="0.25">
      <c r="A1" s="300" t="s">
        <v>97</v>
      </c>
      <c r="D1" t="s">
        <v>85</v>
      </c>
      <c r="E1" s="5" t="s">
        <v>96</v>
      </c>
      <c r="F1" s="311" t="s">
        <v>98</v>
      </c>
      <c r="G1" t="s">
        <v>111</v>
      </c>
      <c r="H1" t="s">
        <v>112</v>
      </c>
    </row>
    <row r="2" spans="1:9" x14ac:dyDescent="0.25">
      <c r="A2" s="453">
        <v>1</v>
      </c>
      <c r="B2" s="90">
        <v>1101</v>
      </c>
      <c r="C2" s="193" t="s">
        <v>56</v>
      </c>
      <c r="D2" s="352" t="s">
        <v>73</v>
      </c>
      <c r="F2" s="451"/>
    </row>
    <row r="3" spans="1:9" x14ac:dyDescent="0.25">
      <c r="B3" s="88">
        <v>2201</v>
      </c>
      <c r="C3" s="194" t="s">
        <v>0</v>
      </c>
      <c r="D3" s="353" t="s">
        <v>84</v>
      </c>
      <c r="F3" s="327"/>
    </row>
    <row r="4" spans="1:9" x14ac:dyDescent="0.25">
      <c r="A4" s="454">
        <v>2</v>
      </c>
      <c r="B4" s="86">
        <v>2202</v>
      </c>
      <c r="C4" s="195" t="s">
        <v>10</v>
      </c>
      <c r="D4" s="354" t="s">
        <v>87</v>
      </c>
      <c r="F4" s="328"/>
    </row>
    <row r="5" spans="1:9" x14ac:dyDescent="0.25">
      <c r="A5" s="300">
        <v>2</v>
      </c>
      <c r="B5" s="88">
        <v>2203</v>
      </c>
      <c r="C5" s="103" t="s">
        <v>15</v>
      </c>
      <c r="D5" s="355" t="s">
        <v>88</v>
      </c>
      <c r="F5" s="328"/>
    </row>
    <row r="6" spans="1:9" x14ac:dyDescent="0.25">
      <c r="B6" s="170">
        <v>2204</v>
      </c>
      <c r="C6" s="171" t="s">
        <v>9</v>
      </c>
      <c r="D6" s="356" t="s">
        <v>82</v>
      </c>
      <c r="F6" s="327"/>
    </row>
    <row r="7" spans="1:9" x14ac:dyDescent="0.25">
      <c r="B7" s="157">
        <v>2205</v>
      </c>
      <c r="C7" s="158" t="s">
        <v>11</v>
      </c>
      <c r="D7" s="357" t="s">
        <v>59</v>
      </c>
      <c r="F7" s="327"/>
    </row>
    <row r="8" spans="1:9" x14ac:dyDescent="0.25">
      <c r="A8" s="455" t="s">
        <v>100</v>
      </c>
      <c r="B8" s="138">
        <v>2206</v>
      </c>
      <c r="C8" s="159" t="s">
        <v>4</v>
      </c>
      <c r="D8" s="112" t="s">
        <v>71</v>
      </c>
      <c r="F8" s="329"/>
    </row>
    <row r="9" spans="1:9" x14ac:dyDescent="0.25">
      <c r="B9" s="91">
        <v>2209</v>
      </c>
      <c r="C9" s="196" t="s">
        <v>16</v>
      </c>
      <c r="D9" s="358" t="s">
        <v>74</v>
      </c>
      <c r="F9" s="327"/>
    </row>
    <row r="10" spans="1:9" x14ac:dyDescent="0.25">
      <c r="B10" s="91">
        <v>2210</v>
      </c>
      <c r="C10" s="185" t="s">
        <v>1</v>
      </c>
      <c r="D10" s="359" t="s">
        <v>70</v>
      </c>
      <c r="F10" s="327"/>
    </row>
    <row r="11" spans="1:9" x14ac:dyDescent="0.25">
      <c r="B11" s="92">
        <v>2211</v>
      </c>
      <c r="C11" s="167" t="s">
        <v>6</v>
      </c>
      <c r="D11" s="360" t="s">
        <v>86</v>
      </c>
      <c r="F11" s="329"/>
      <c r="I11" s="4"/>
    </row>
    <row r="12" spans="1:9" x14ac:dyDescent="0.25">
      <c r="A12" s="454">
        <v>3</v>
      </c>
      <c r="B12" s="92">
        <v>2212</v>
      </c>
      <c r="C12" s="167" t="s">
        <v>3</v>
      </c>
      <c r="D12" s="360" t="s">
        <v>75</v>
      </c>
      <c r="E12" s="42"/>
      <c r="F12" s="329"/>
    </row>
    <row r="13" spans="1:9" x14ac:dyDescent="0.25">
      <c r="B13" s="175">
        <v>2213</v>
      </c>
      <c r="C13" s="176" t="s">
        <v>13</v>
      </c>
      <c r="D13" s="361" t="s">
        <v>76</v>
      </c>
      <c r="F13" s="327"/>
    </row>
    <row r="14" spans="1:9" x14ac:dyDescent="0.25">
      <c r="A14" s="454">
        <v>4</v>
      </c>
      <c r="B14" s="168">
        <v>2214</v>
      </c>
      <c r="C14" s="169" t="s">
        <v>5</v>
      </c>
      <c r="D14" s="362" t="s">
        <v>77</v>
      </c>
      <c r="F14" s="329"/>
    </row>
    <row r="15" spans="1:9" x14ac:dyDescent="0.25">
      <c r="A15" s="454">
        <v>5</v>
      </c>
      <c r="B15" s="93">
        <v>2215</v>
      </c>
      <c r="C15" s="97" t="s">
        <v>33</v>
      </c>
      <c r="D15" s="363" t="s">
        <v>115</v>
      </c>
      <c r="F15" s="329"/>
    </row>
    <row r="16" spans="1:9" x14ac:dyDescent="0.25">
      <c r="A16" s="300">
        <v>2</v>
      </c>
      <c r="B16" s="179">
        <v>2216</v>
      </c>
      <c r="C16" s="197" t="s">
        <v>2</v>
      </c>
      <c r="D16" s="364" t="s">
        <v>91</v>
      </c>
      <c r="F16" s="329"/>
    </row>
    <row r="17" spans="1:12" x14ac:dyDescent="0.25">
      <c r="B17" s="94">
        <v>2217</v>
      </c>
      <c r="C17" s="55" t="s">
        <v>14</v>
      </c>
      <c r="D17" s="345" t="s">
        <v>62</v>
      </c>
      <c r="F17" s="328"/>
    </row>
    <row r="18" spans="1:12" x14ac:dyDescent="0.25">
      <c r="A18" s="454" t="s">
        <v>113</v>
      </c>
      <c r="B18" s="156">
        <v>2218</v>
      </c>
      <c r="C18" s="186" t="s">
        <v>7</v>
      </c>
      <c r="D18" s="365" t="s">
        <v>63</v>
      </c>
      <c r="F18" s="452"/>
      <c r="I18" s="310"/>
    </row>
    <row r="19" spans="1:12" x14ac:dyDescent="0.25">
      <c r="B19" s="187">
        <v>2219</v>
      </c>
      <c r="C19" s="188" t="s">
        <v>32</v>
      </c>
      <c r="D19" s="366" t="s">
        <v>89</v>
      </c>
      <c r="F19" s="327"/>
    </row>
    <row r="20" spans="1:12" x14ac:dyDescent="0.25">
      <c r="B20" s="95">
        <v>4253</v>
      </c>
      <c r="C20" s="184" t="s">
        <v>8</v>
      </c>
      <c r="D20" s="367" t="s">
        <v>72</v>
      </c>
      <c r="F20" s="327"/>
    </row>
    <row r="21" spans="1:12" x14ac:dyDescent="0.25">
      <c r="B21" s="165">
        <v>4254</v>
      </c>
      <c r="C21" s="166" t="s">
        <v>12</v>
      </c>
      <c r="D21" s="368" t="s">
        <v>67</v>
      </c>
      <c r="F21" s="327"/>
    </row>
    <row r="22" spans="1:12" x14ac:dyDescent="0.25">
      <c r="A22" s="300">
        <v>8</v>
      </c>
      <c r="B22" s="232">
        <v>4237</v>
      </c>
      <c r="C22" s="346" t="s">
        <v>23</v>
      </c>
      <c r="D22" s="228" t="s">
        <v>80</v>
      </c>
      <c r="F22" s="329"/>
    </row>
    <row r="23" spans="1:12" x14ac:dyDescent="0.25">
      <c r="A23" s="300">
        <v>8</v>
      </c>
      <c r="B23" s="233">
        <v>4238</v>
      </c>
      <c r="C23" s="347" t="s">
        <v>18</v>
      </c>
      <c r="D23" s="226" t="s">
        <v>64</v>
      </c>
      <c r="F23" s="329"/>
    </row>
    <row r="24" spans="1:12" x14ac:dyDescent="0.25">
      <c r="A24" s="456" t="s">
        <v>99</v>
      </c>
      <c r="B24" s="234">
        <v>4240</v>
      </c>
      <c r="C24" s="348" t="s">
        <v>19</v>
      </c>
      <c r="D24" s="60" t="s">
        <v>65</v>
      </c>
      <c r="F24" s="328"/>
      <c r="G24" s="328"/>
    </row>
    <row r="25" spans="1:12" x14ac:dyDescent="0.25">
      <c r="B25" s="235">
        <v>4241</v>
      </c>
      <c r="C25" s="349" t="s">
        <v>20</v>
      </c>
      <c r="D25" s="43" t="s">
        <v>78</v>
      </c>
      <c r="F25" s="329"/>
    </row>
    <row r="26" spans="1:12" x14ac:dyDescent="0.25">
      <c r="A26" s="300">
        <v>11</v>
      </c>
      <c r="B26" s="236">
        <v>4242</v>
      </c>
      <c r="C26" s="350" t="s">
        <v>21</v>
      </c>
      <c r="D26" s="225" t="s">
        <v>79</v>
      </c>
      <c r="F26" s="329"/>
    </row>
    <row r="27" spans="1:12" x14ac:dyDescent="0.25">
      <c r="A27" s="300">
        <v>12</v>
      </c>
      <c r="B27" s="234">
        <v>4243</v>
      </c>
      <c r="C27" s="348" t="s">
        <v>22</v>
      </c>
      <c r="D27" s="60" t="s">
        <v>66</v>
      </c>
      <c r="F27" s="328"/>
    </row>
    <row r="28" spans="1:12" ht="15.75" x14ac:dyDescent="0.25">
      <c r="A28" s="300">
        <v>13</v>
      </c>
      <c r="B28" s="138">
        <v>4244</v>
      </c>
      <c r="C28" s="159" t="s">
        <v>17</v>
      </c>
      <c r="D28" s="112" t="s">
        <v>115</v>
      </c>
      <c r="F28" s="469" t="s">
        <v>116</v>
      </c>
    </row>
    <row r="29" spans="1:12" x14ac:dyDescent="0.25">
      <c r="B29" s="237">
        <v>4255</v>
      </c>
      <c r="C29" s="351" t="s">
        <v>24</v>
      </c>
      <c r="D29" s="61" t="s">
        <v>90</v>
      </c>
      <c r="F29" s="327"/>
    </row>
    <row r="30" spans="1:12" x14ac:dyDescent="0.25">
      <c r="F30" s="369"/>
    </row>
    <row r="31" spans="1:12" s="8" customFormat="1" x14ac:dyDescent="0.25">
      <c r="A31" s="457"/>
      <c r="B31" s="303"/>
      <c r="E31" s="18"/>
      <c r="F31" s="312"/>
    </row>
    <row r="32" spans="1:12" s="8" customFormat="1" ht="28.15" customHeight="1" x14ac:dyDescent="0.25">
      <c r="A32" s="457"/>
      <c r="B32" s="303"/>
      <c r="C32" s="304"/>
      <c r="D32" s="305"/>
      <c r="E32" s="371"/>
      <c r="F32" s="313"/>
      <c r="G32" s="306"/>
      <c r="H32" s="306"/>
      <c r="I32" s="306"/>
      <c r="J32" s="306"/>
      <c r="K32" s="306"/>
      <c r="L32" s="309"/>
    </row>
    <row r="33" spans="1:12" s="8" customFormat="1" ht="27" customHeight="1" x14ac:dyDescent="0.25">
      <c r="A33" s="457"/>
      <c r="B33" s="303"/>
      <c r="C33" s="307"/>
      <c r="D33" s="308"/>
      <c r="E33" s="371"/>
      <c r="F33" s="313"/>
      <c r="G33" s="306"/>
      <c r="H33" s="306"/>
      <c r="I33" s="306"/>
      <c r="J33" s="306"/>
      <c r="K33" s="306"/>
      <c r="L33" s="309"/>
    </row>
    <row r="34" spans="1:12" s="8" customFormat="1" ht="22.15" customHeight="1" x14ac:dyDescent="0.25">
      <c r="A34" s="457"/>
      <c r="B34" s="303"/>
      <c r="C34" s="307"/>
      <c r="D34" s="308"/>
      <c r="E34" s="371"/>
      <c r="F34" s="313"/>
      <c r="G34" s="306"/>
      <c r="H34" s="306"/>
      <c r="I34" s="306"/>
      <c r="J34" s="306"/>
      <c r="K34" s="306"/>
      <c r="L34" s="309"/>
    </row>
    <row r="35" spans="1:12" s="8" customFormat="1" ht="22.9" customHeight="1" x14ac:dyDescent="0.25">
      <c r="A35" s="457"/>
      <c r="B35" s="303"/>
      <c r="C35" s="307"/>
      <c r="D35" s="308"/>
      <c r="E35" s="371"/>
      <c r="F35" s="313"/>
      <c r="G35" s="306"/>
      <c r="H35" s="306"/>
      <c r="I35" s="306"/>
      <c r="J35" s="306"/>
      <c r="K35" s="306"/>
      <c r="L35" s="309"/>
    </row>
    <row r="36" spans="1:12" s="8" customFormat="1" ht="27" customHeight="1" x14ac:dyDescent="0.25">
      <c r="A36" s="457"/>
      <c r="B36" s="303"/>
      <c r="C36" s="307"/>
      <c r="D36" s="308"/>
      <c r="E36" s="371"/>
      <c r="F36" s="313"/>
      <c r="G36" s="306"/>
      <c r="H36" s="306"/>
      <c r="I36" s="306"/>
      <c r="J36" s="306"/>
      <c r="K36" s="306"/>
      <c r="L36" s="309"/>
    </row>
    <row r="37" spans="1:12" s="8" customFormat="1" ht="22.15" customHeight="1" x14ac:dyDescent="0.25">
      <c r="A37" s="457"/>
      <c r="B37" s="303"/>
      <c r="C37" s="307"/>
      <c r="D37" s="308"/>
      <c r="E37" s="371"/>
      <c r="F37" s="313"/>
      <c r="G37" s="306"/>
      <c r="H37" s="306"/>
      <c r="I37" s="306"/>
      <c r="J37" s="306"/>
      <c r="K37" s="306"/>
      <c r="L37" s="309"/>
    </row>
    <row r="38" spans="1:12" s="8" customFormat="1" ht="22.9" customHeight="1" x14ac:dyDescent="0.25">
      <c r="A38" s="457"/>
      <c r="B38" s="303"/>
      <c r="C38" s="307"/>
      <c r="D38" s="308"/>
      <c r="E38" s="371"/>
      <c r="F38" s="313"/>
      <c r="G38" s="306"/>
      <c r="H38" s="306"/>
      <c r="I38" s="306"/>
      <c r="J38" s="306"/>
      <c r="K38" s="306"/>
      <c r="L38" s="309"/>
    </row>
    <row r="39" spans="1:12" s="8" customFormat="1" ht="21" customHeight="1" x14ac:dyDescent="0.25">
      <c r="A39" s="457"/>
      <c r="B39" s="303"/>
      <c r="C39" s="304"/>
      <c r="D39" s="305"/>
      <c r="E39" s="371"/>
      <c r="F39" s="313"/>
      <c r="G39" s="306"/>
      <c r="H39" s="306"/>
      <c r="I39" s="306"/>
      <c r="J39" s="306"/>
      <c r="K39" s="306"/>
      <c r="L39" s="309"/>
    </row>
    <row r="40" spans="1:12" s="8" customFormat="1" ht="19.899999999999999" customHeight="1" x14ac:dyDescent="0.25">
      <c r="A40" s="457"/>
      <c r="B40" s="303"/>
      <c r="C40" s="304"/>
      <c r="D40" s="305"/>
      <c r="E40" s="371"/>
      <c r="F40" s="313"/>
      <c r="G40" s="306"/>
      <c r="H40" s="306"/>
      <c r="I40" s="306"/>
      <c r="J40" s="306"/>
      <c r="K40" s="306"/>
      <c r="L40" s="309"/>
    </row>
    <row r="41" spans="1:12" s="8" customFormat="1" ht="28.15" customHeight="1" x14ac:dyDescent="0.25">
      <c r="A41" s="457"/>
      <c r="B41" s="303"/>
      <c r="C41" s="304"/>
      <c r="D41" s="305"/>
      <c r="E41" s="371"/>
      <c r="F41" s="313"/>
      <c r="G41" s="306"/>
      <c r="H41" s="306"/>
      <c r="I41" s="306"/>
      <c r="J41" s="306"/>
      <c r="K41" s="306"/>
      <c r="L41" s="309"/>
    </row>
    <row r="42" spans="1:12" s="8" customFormat="1" ht="25.9" customHeight="1" x14ac:dyDescent="0.25">
      <c r="A42" s="457"/>
      <c r="B42" s="303"/>
      <c r="C42" s="304"/>
      <c r="D42" s="305"/>
      <c r="E42" s="371"/>
      <c r="F42" s="313"/>
      <c r="G42" s="306"/>
      <c r="H42" s="306"/>
      <c r="I42" s="306"/>
      <c r="J42" s="306"/>
      <c r="K42" s="306"/>
      <c r="L42" s="309"/>
    </row>
    <row r="43" spans="1:12" s="8" customFormat="1" ht="21" customHeight="1" x14ac:dyDescent="0.25">
      <c r="A43" s="457"/>
      <c r="B43" s="303"/>
      <c r="C43" s="304"/>
      <c r="D43" s="305"/>
      <c r="E43" s="371"/>
      <c r="F43" s="313"/>
      <c r="G43" s="306"/>
      <c r="H43" s="306"/>
      <c r="I43" s="306"/>
      <c r="J43" s="306"/>
      <c r="K43" s="306"/>
      <c r="L43" s="309"/>
    </row>
    <row r="44" spans="1:12" s="8" customFormat="1" ht="28.15" customHeight="1" x14ac:dyDescent="0.25">
      <c r="A44" s="457"/>
      <c r="B44" s="303"/>
      <c r="C44" s="304"/>
      <c r="D44" s="305"/>
      <c r="E44" s="371"/>
      <c r="F44" s="313"/>
      <c r="G44" s="306"/>
      <c r="H44" s="306"/>
      <c r="I44" s="306"/>
      <c r="J44" s="306"/>
      <c r="K44" s="306"/>
      <c r="L44" s="309"/>
    </row>
    <row r="45" spans="1:12" s="8" customFormat="1" ht="22.9" customHeight="1" x14ac:dyDescent="0.25">
      <c r="A45" s="457"/>
      <c r="B45" s="303"/>
      <c r="C45" s="304"/>
      <c r="D45" s="308"/>
      <c r="E45" s="371"/>
      <c r="F45" s="313"/>
      <c r="G45" s="306"/>
      <c r="H45" s="309"/>
      <c r="I45" s="309"/>
      <c r="J45" s="309"/>
      <c r="K45" s="309"/>
      <c r="L45" s="309"/>
    </row>
    <row r="46" spans="1:12" s="8" customFormat="1" x14ac:dyDescent="0.25">
      <c r="A46" s="457"/>
      <c r="B46" s="303"/>
      <c r="E46" s="18"/>
      <c r="F46" s="31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Curso2024 25 Q1</vt:lpstr>
      <vt:lpstr>Curso2024 25 Q2</vt:lpstr>
      <vt:lpstr>Coordinadores-Visitas tecnicas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ual</dc:creator>
  <cp:lastModifiedBy>usuario</cp:lastModifiedBy>
  <cp:lastPrinted>2018-10-02T09:50:37Z</cp:lastPrinted>
  <dcterms:created xsi:type="dcterms:W3CDTF">2014-06-20T07:18:47Z</dcterms:created>
  <dcterms:modified xsi:type="dcterms:W3CDTF">2024-07-22T09:40:44Z</dcterms:modified>
</cp:coreProperties>
</file>